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L:\Branch folders\A&amp;R\HALE\Long COVID\Changes in LC after vaccination\"/>
    </mc:Choice>
  </mc:AlternateContent>
  <xr:revisionPtr revIDLastSave="0" documentId="13_ncr:1_{C12FA768-4B0D-47B0-B238-EBE28CF03E83}" xr6:coauthVersionLast="45" xr6:coauthVersionMax="45" xr10:uidLastSave="{00000000-0000-0000-0000-000000000000}"/>
  <bookViews>
    <workbookView xWindow="-108" yWindow="-108" windowWidth="23256" windowHeight="12576" xr2:uid="{00000000-000D-0000-FFFF-FFFF00000000}"/>
  </bookViews>
  <sheets>
    <sheet name="Contents" sheetId="1" r:id="rId1"/>
    <sheet name="Table 1" sheetId="2" r:id="rId2"/>
    <sheet name="Table 2" sheetId="3" r:id="rId3"/>
    <sheet name="Table 3" sheetId="4" r:id="rId4"/>
    <sheet name="Table 4" sheetId="5" r:id="rId5"/>
    <sheet name="Table 5" sheetId="6" r:id="rId6"/>
    <sheet name="Table 6" sheetId="7" r:id="rId7"/>
    <sheet name="Table 7" sheetId="13" r:id="rId8"/>
    <sheet name="Table 8" sheetId="8" r:id="rId9"/>
    <sheet name="Table 9" sheetId="9" r:id="rId10"/>
    <sheet name="Table 10" sheetId="10" r:id="rId11"/>
    <sheet name="Table 11" sheetId="11" r:id="rId12"/>
    <sheet name="Table 12" sheetId="19" r:id="rId13"/>
    <sheet name="Table 13" sheetId="20" r:id="rId14"/>
    <sheet name="Table 14" sheetId="21" r:id="rId15"/>
    <sheet name="Table 15" sheetId="15" r:id="rId16"/>
    <sheet name="Table 16" sheetId="16" r:id="rId17"/>
    <sheet name="Table 17" sheetId="18" r:id="rId18"/>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0" i="1" l="1"/>
  <c r="A19" i="1"/>
  <c r="A18" i="1"/>
  <c r="A17" i="1"/>
  <c r="A16" i="1"/>
  <c r="A15" i="1"/>
  <c r="A14" i="1"/>
  <c r="A1" i="21"/>
  <c r="A1" i="20"/>
  <c r="A1" i="19"/>
  <c r="A1" i="18"/>
  <c r="A1" i="16"/>
  <c r="A1" i="15"/>
  <c r="A13" i="1"/>
  <c r="A12" i="1"/>
  <c r="A11" i="1"/>
  <c r="A10" i="1"/>
  <c r="A1" i="13"/>
  <c r="A1" i="11"/>
  <c r="A1" i="10"/>
  <c r="A1" i="9"/>
  <c r="A1" i="8"/>
  <c r="A1" i="7"/>
  <c r="A1" i="6"/>
  <c r="A1" i="5"/>
  <c r="A1" i="4"/>
  <c r="A1" i="3"/>
  <c r="A1" i="2"/>
  <c r="A9" i="1"/>
  <c r="A8" i="1"/>
  <c r="A7" i="1"/>
  <c r="A6" i="1"/>
  <c r="A5" i="1"/>
  <c r="A4" i="1"/>
</calcChain>
</file>

<file path=xl/sharedStrings.xml><?xml version="1.0" encoding="utf-8"?>
<sst xmlns="http://schemas.openxmlformats.org/spreadsheetml/2006/main" count="775" uniqueCount="258">
  <si>
    <t>All data relating to 'Coronavirus (COVID-19) vaccination and self-reported long COVID in the UK, 25 October 2021'</t>
  </si>
  <si>
    <t>Contents</t>
  </si>
  <si>
    <t>Characteristics of the study population, including strafication by vaccine type, UK: 3 February 2021 to 5 September 2021</t>
  </si>
  <si>
    <t>Number and percentage of participants who received their first and second vaccinations during the follow-up period, stratified by age group and health status, UK: 3 February 2021 to 5 September 2021</t>
  </si>
  <si>
    <t>Summary statistics for study follow-up time, UK: 3 February 2021 to 5 September 2021</t>
  </si>
  <si>
    <t>Logistic regression model outputs: self-reported long COVID of any severity and activity-limiting self-reported long COVID, UK: 3 February 2021 to 5 September 2021</t>
  </si>
  <si>
    <t>Logistic regression model outputs: self-reported long COVID of any severity and activity-limiting self-reported long COVID, including vaccine type interactions, UK: 3 February 2021 to 5 September 2021</t>
  </si>
  <si>
    <t>Logistic regression model outputs: self-reported long COVID of any severity with each of the top 10 reported individual symptoms, UK: 3 February 2021 to 5 September 2021</t>
  </si>
  <si>
    <t>Logistic regression model outputs after omitting visits within seven days of vaccination: self-reported long COVID of any severity and activity-limiting self-reported long COVID, UK: 3 February 2021 to 5 September 2021</t>
  </si>
  <si>
    <t>Interactions between vaccination variables and personal characteristics: self-reported long COVID of any severity, first vaccination, UK: 3 February 2021 to 5 September 2021</t>
  </si>
  <si>
    <t>Interactions between vaccination variables and personal characteristics: self-reported long COVID of any severity, second vaccination, UK: 3 February 2021 to 5 September 2021</t>
  </si>
  <si>
    <t>Interactions between vaccination variables and personal characteristics: activity-limiting self-reported long COVID, first vaccination, UK: 3 February 2021 to 5 September 2021</t>
  </si>
  <si>
    <t>Interactions between vaccination variables and personal characteristics: activity-limiting self-reported long COVID, second vaccination, UK: 3 February 2021 to 5 September 2021</t>
  </si>
  <si>
    <t>Estimated initial percentage changes in odds of self-reported long COVID of any severity and activity-limiting self-reported long COVID following vaccination, UK: 3 February 2021 to 5 September 2021</t>
  </si>
  <si>
    <t>Estimated initial percentage changes in odds of self-reported long COVID of any severity with each of the top 10 reported individual symptoms following vaccination, UK: 3 February 2021 to 5 September 2021</t>
  </si>
  <si>
    <t>Estimated initial percentage changes in odds of self-reported long COVID of any severity and activity-limiting self-reported long COVID following vaccination, interacted with vaccine type, UK: 3 February 2021 to 5 September 2021</t>
  </si>
  <si>
    <t>Estimated weekly percentage changes in odds (modelled slopes) of self-reported long COVID of any severity and activity-limiting self-reported long COVID, UK: 3 February 2021 to 5 September 2021</t>
  </si>
  <si>
    <t>Estimated weekly percentage changes in odds (modelled slopes) of self-reported long COVID of any severity with each of the top 10 reported individual symptoms, UK: 3 February 2021 to 5 September 2021</t>
  </si>
  <si>
    <t>Estimated weekly percentage changes in odds (modelled slopes) of self-reported long COVID of any severity and activity-limiting self-reported long COVID, interacted with vaccine type, UK: 3 February 2021 to 5 September 2021</t>
  </si>
  <si>
    <t>The statistical bulletin that accompanies the publication of these estimates can be found on the National Statistics website at:</t>
  </si>
  <si>
    <t>https://www.ons.gov.uk/peoplepopulationandcommunity/healthandsocialcare/conditionsanddiseases</t>
  </si>
  <si>
    <t>This analysis of new, recently collected data, and our understanding of the data and its quality will improve over time. Long COVID is an emerging phenomenon and its causes are not yet well understood. The estimates presented in this release are experimental; these are a series of statistics that are in the testing phase and are not fully developed. For more information, please see:</t>
  </si>
  <si>
    <t>https://www.ons.gov.uk/methodology/methodologytopicsandstatisticalconcepts/guidetoexperimentalstatistics</t>
  </si>
  <si>
    <t>Office for National Statistics</t>
  </si>
  <si>
    <t>Crown Copyright 2021</t>
  </si>
  <si>
    <t>Enquiries about these data can be sent by e-mail to: health.data@ons.gov.uk</t>
  </si>
  <si>
    <t>Characteristic</t>
  </si>
  <si>
    <t>Full sample</t>
  </si>
  <si>
    <r>
      <t>mRNA vaccinated</t>
    </r>
    <r>
      <rPr>
        <b/>
        <vertAlign val="superscript"/>
        <sz val="11"/>
        <color rgb="FF000000"/>
        <rFont val="Calibri"/>
        <family val="2"/>
      </rPr>
      <t>1</t>
    </r>
  </si>
  <si>
    <r>
      <t>Vector vaccinated</t>
    </r>
    <r>
      <rPr>
        <b/>
        <vertAlign val="superscript"/>
        <sz val="11"/>
        <color rgb="FF000000"/>
        <rFont val="Calibri"/>
        <family val="2"/>
      </rPr>
      <t>2</t>
    </r>
  </si>
  <si>
    <t>All participants, frequency</t>
  </si>
  <si>
    <t>45.9 (13.6)</t>
  </si>
  <si>
    <t>40.1 (14.1)</t>
  </si>
  <si>
    <t>50.7 (11.1)</t>
  </si>
  <si>
    <t>Sex, frequency (%)</t>
  </si>
  <si>
    <t/>
  </si>
  <si>
    <t>Male</t>
  </si>
  <si>
    <t>12,596 (44.4)</t>
  </si>
  <si>
    <t>5,466 (42.5)</t>
  </si>
  <si>
    <t>7,130 (46.0)</t>
  </si>
  <si>
    <t>Female</t>
  </si>
  <si>
    <t>15,760 (55.6)</t>
  </si>
  <si>
    <t>7,393 (57.5)</t>
  </si>
  <si>
    <t>8,367 (54.0)</t>
  </si>
  <si>
    <t>White</t>
  </si>
  <si>
    <t>25,141 (88.7)</t>
  </si>
  <si>
    <t>11,097 (86.3)</t>
  </si>
  <si>
    <t>14,044 (90.6)</t>
  </si>
  <si>
    <t>Non-white</t>
  </si>
  <si>
    <t>3,215 (11.3)</t>
  </si>
  <si>
    <t>1,762 (13.7)</t>
  </si>
  <si>
    <t>1,453 (9.4)</t>
  </si>
  <si>
    <t>Index of Multiple Deprivation quintile group, frequency (%)</t>
  </si>
  <si>
    <t>1 (most deprived)</t>
  </si>
  <si>
    <t>3,825 (13.5)</t>
  </si>
  <si>
    <t>1,779 (13.8)</t>
  </si>
  <si>
    <t>2,046 (13.2)</t>
  </si>
  <si>
    <t>2</t>
  </si>
  <si>
    <t>5,392 (19.0)</t>
  </si>
  <si>
    <t>2,671 (20.8)</t>
  </si>
  <si>
    <t>2,721 (17.6)</t>
  </si>
  <si>
    <t>3</t>
  </si>
  <si>
    <t>5,857 (20.7)</t>
  </si>
  <si>
    <t>2,633 (20.5)</t>
  </si>
  <si>
    <t>3,224 (20.8)</t>
  </si>
  <si>
    <t>4</t>
  </si>
  <si>
    <t>6,474 (22.8)</t>
  </si>
  <si>
    <t>2,914 (22.7)</t>
  </si>
  <si>
    <t>3,560 (23.0)</t>
  </si>
  <si>
    <t>5 (least deprived)</t>
  </si>
  <si>
    <t>6,808 (24.0)</t>
  </si>
  <si>
    <t>2,862 (22.3)</t>
  </si>
  <si>
    <t>3,946 (25.5)</t>
  </si>
  <si>
    <t>No health conditions</t>
  </si>
  <si>
    <t>24,505 (86.4)</t>
  </si>
  <si>
    <t>11,328 (88.1)</t>
  </si>
  <si>
    <t>13,177 (85.0)</t>
  </si>
  <si>
    <t>At least one health condition</t>
  </si>
  <si>
    <t>3,851 (13.6)</t>
  </si>
  <si>
    <t>1,531 (11.9)</t>
  </si>
  <si>
    <t>2,320 (15.0)</t>
  </si>
  <si>
    <t>Patient-facing health or social care worker, frequency (%)</t>
  </si>
  <si>
    <t>No</t>
  </si>
  <si>
    <t>25,166 (88.8)</t>
  </si>
  <si>
    <t>10,661 (82.9)</t>
  </si>
  <si>
    <t>14,505 (93.6)</t>
  </si>
  <si>
    <t>Yes</t>
  </si>
  <si>
    <t>3,190 (11.2)</t>
  </si>
  <si>
    <t>2,198 (17.1)</t>
  </si>
  <si>
    <t>992 (6.4)</t>
  </si>
  <si>
    <t>27,456 (96.8)</t>
  </si>
  <si>
    <t>12,500 (97.2)</t>
  </si>
  <si>
    <t>14,956 (96.5)</t>
  </si>
  <si>
    <t>900 (3.2)</t>
  </si>
  <si>
    <t>359 (2.8)</t>
  </si>
  <si>
    <t>541 (3.5)</t>
  </si>
  <si>
    <t>Notes:</t>
  </si>
  <si>
    <t>1. mRNA COVID-19 vaccines considered in this analysis: Pfizer/BioNTech, BNT162b2; Moderna, mRNA-1273.</t>
  </si>
  <si>
    <t>2. Adenovirus vector COVID-19 vaccines considered in this analysis: Oxford/AstraZeneca, AZD1222.</t>
  </si>
  <si>
    <t>3. Age as recorded at the last visit in the follow-up period.</t>
  </si>
  <si>
    <t>4. The study sample size did not permit disaggregation of ethnicity beyond White and Non-White groups.</t>
  </si>
  <si>
    <t>5. Health status and hospitalisation with acute COVID-19 were self-reported rather than derived from medical records.</t>
  </si>
  <si>
    <t>6. Health status was based on the survey question: “Do you have any physical or mental health conditions or illnesses lasting or expected to last 12 months or more (excluding any long-lasting COVID-19 symptoms)?”</t>
  </si>
  <si>
    <t>Frequency (%)</t>
  </si>
  <si>
    <r>
      <t>Age group</t>
    </r>
    <r>
      <rPr>
        <b/>
        <vertAlign val="superscript"/>
        <sz val="11"/>
        <color rgb="FF000000"/>
        <rFont val="Calibri"/>
        <family val="2"/>
      </rPr>
      <t>1</t>
    </r>
  </si>
  <si>
    <t>Total</t>
  </si>
  <si>
    <t>Received first vaccination during follow-up</t>
  </si>
  <si>
    <t>Received second vaccination during follow-up</t>
  </si>
  <si>
    <t>18 to 29 years</t>
  </si>
  <si>
    <t>2,367 (62.5)</t>
  </si>
  <si>
    <t>1,666 (44.0)</t>
  </si>
  <si>
    <t>197 (51.2)</t>
  </si>
  <si>
    <t>213 (55.3)</t>
  </si>
  <si>
    <t>30 to 39 years</t>
  </si>
  <si>
    <t>2,921 (59.6)</t>
  </si>
  <si>
    <t>3,264 (66.6)</t>
  </si>
  <si>
    <t>238 (44.7)</t>
  </si>
  <si>
    <t>359 (67.4)</t>
  </si>
  <si>
    <t>40 to 49 years</t>
  </si>
  <si>
    <t>2,923 (51.5)</t>
  </si>
  <si>
    <t>4,325 (76.2)</t>
  </si>
  <si>
    <t>291 (41.6)</t>
  </si>
  <si>
    <t>534 (76.4)</t>
  </si>
  <si>
    <t>50 to 59 years</t>
  </si>
  <si>
    <t>2,275 (39.0)</t>
  </si>
  <si>
    <t>4,719 (81.0)</t>
  </si>
  <si>
    <t>394 (35.4)</t>
  </si>
  <si>
    <t>888 (79.9)</t>
  </si>
  <si>
    <t>60 to 70 years</t>
  </si>
  <si>
    <t>1,088 (25.2)</t>
  </si>
  <si>
    <t>3,507 (81.4)</t>
  </si>
  <si>
    <t>277 (24.7)</t>
  </si>
  <si>
    <t>860 (76.7)</t>
  </si>
  <si>
    <t>1. Age as recorded at the last visit in the follow-up period. The study sample includes only people aged under 70 years at their first visit during the follow-up period, and a small number of participants turned 70 before their last visit, hence the upper boundary of the final age group is 70 rather than 69 years.</t>
  </si>
  <si>
    <t>2. Health status was self-reported rather than derived from medical records.</t>
  </si>
  <si>
    <t>3. Health status was based on the survey question: “Do you have any physical or mental health conditions or illnesses lasting or expected to last 12 months or more (excluding any long-lasting COVID-19 symptoms)?”</t>
  </si>
  <si>
    <t>Days</t>
  </si>
  <si>
    <t>From infection</t>
  </si>
  <si>
    <t>From first vaccination</t>
  </si>
  <si>
    <t>From second vaccination</t>
  </si>
  <si>
    <t>From first visit during the follow-up period</t>
  </si>
  <si>
    <t>Mean</t>
  </si>
  <si>
    <t>Standard deviation</t>
  </si>
  <si>
    <t>Minimum</t>
  </si>
  <si>
    <t>Quartile 1</t>
  </si>
  <si>
    <t>Median</t>
  </si>
  <si>
    <t>Quartile 3</t>
  </si>
  <si>
    <t>Maximum</t>
  </si>
  <si>
    <t>1. All summary statistics are calculated using time from the index event to the last observed visit during the follow-up period.</t>
  </si>
  <si>
    <t>Outcome</t>
  </si>
  <si>
    <t>Exposure</t>
  </si>
  <si>
    <t>Estimate</t>
  </si>
  <si>
    <t>Z statistic</t>
  </si>
  <si>
    <t>P-value</t>
  </si>
  <si>
    <t>Time trajectory (weeks)</t>
  </si>
  <si>
    <t>First vaccination (change in level)</t>
  </si>
  <si>
    <t>&lt;0.001</t>
  </si>
  <si>
    <t>Second vaccination (change in level)</t>
  </si>
  <si>
    <t>Time since first vaccination (weeks)</t>
  </si>
  <si>
    <t>Time since second vaccination (weeks)</t>
  </si>
  <si>
    <t xml:space="preserve">1. Long COVID status was self-reported by CIS participants by answering the question: “Would you describe yourself as having 'long COVID', that is, you are still experiencing symptoms more than four weeks after you first had COVID-19, that are not explained by something else?” This definition is based on self-classification of long COVID, and thus reflects participants' perception of whether their lived experience is consistent with what they understand of the syndrome. </t>
  </si>
  <si>
    <r>
      <rPr>
        <sz val="11"/>
        <color rgb="FF000000"/>
        <rFont val="Calibri"/>
        <family val="2"/>
        <scheme val="minor"/>
      </rPr>
      <t xml:space="preserve">2. Although long COVID was defined as symptoms persisting for at least four weeks from infection in the CIS survey question, for this analysis we used a longer 12-week threshold, which is consistent with the clinical case definition of post-COVID-19 syndrome. </t>
    </r>
  </si>
  <si>
    <t>3. Participants who responded positively to the long COVID question were then asked: "Does this reduce your ability to carry-out day-to-day activities compared with the time before you had COVID-19?" Possible responses comprised "Yes, a lot", "Yes, a little" and "Not at all". Participants had activity-limiting long COVID if they responsed "Yes, a lot" or "Yes, a little" to this question.</t>
  </si>
  <si>
    <t>4. Robust (clustered) standard errors were estimated to account for possible intra-participant correlation induced by the longitudinal nature of the data.</t>
  </si>
  <si>
    <t>Vaccine type: adenovirus vector (versus mRNA)</t>
  </si>
  <si>
    <t>First vaccination interacted with vaccine type</t>
  </si>
  <si>
    <t>Second vaccination interacted with vaccine type</t>
  </si>
  <si>
    <t>Time since first vaccination interacted with vaccine type</t>
  </si>
  <si>
    <t>Time since second vaccination interacted with vaccine type</t>
  </si>
  <si>
    <t>4. Vaccine type was either adenovirus vector (Oxford/AstraZeneca, AZD1222) or mRNA (Pfizer/BioNTech, BNT162b2; Moderna, mRNA-1273).</t>
  </si>
  <si>
    <t>5. Robust (clustered) standard errors were estimated to account for possible intra-participant correlation induced by the longitudinal nature of the data.</t>
  </si>
  <si>
    <t>Self-reported long COVID of any severity with weakness and tiredness</t>
  </si>
  <si>
    <t>Self-reported long COVID of any severity with shortness of breath</t>
  </si>
  <si>
    <t>Self-reported long COVID of any severity with loss of smell</t>
  </si>
  <si>
    <t>Self-reported long COVID of any severity with muscle ache</t>
  </si>
  <si>
    <t>Self-reported long COVID of any severity with difficulty concentrating</t>
  </si>
  <si>
    <t>Self-reported long COVID of any severity with trouble sleeping</t>
  </si>
  <si>
    <t>Self-reported long COVID of any severity with headache</t>
  </si>
  <si>
    <t>Self-reported long COVID of any severity with loss of taste</t>
  </si>
  <si>
    <t>Self-reported long COVID of any severity with memory loss or confusion</t>
  </si>
  <si>
    <t>Self-reported long COVID of any severity with worry or anxiety</t>
  </si>
  <si>
    <t>3. Study participants who responded positively to the question on long COVID were asked whether they were experiencing any of 21 individual symptoms. For this analysis, we explored post-vaccination changes in the trends of the 10 symptoms that were most frequently reported over the follow-up period. The symptoms are listed in order of frequency.</t>
  </si>
  <si>
    <t>4. Participants were asked "Have you had any of the following symptoms as part of your experience of long COVID? Please include any pre-existing symptoms which long COVID has made worse."</t>
  </si>
  <si>
    <t>Modifier (comparison group)</t>
  </si>
  <si>
    <t>Group</t>
  </si>
  <si>
    <r>
      <t>Vaccine type</t>
    </r>
    <r>
      <rPr>
        <vertAlign val="superscript"/>
        <sz val="11"/>
        <color rgb="FF000000"/>
        <rFont val="Calibri"/>
        <family val="2"/>
        <scheme val="minor"/>
      </rPr>
      <t>3</t>
    </r>
    <r>
      <rPr>
        <sz val="11"/>
        <color rgb="FF000000"/>
        <rFont val="Calibri"/>
        <family val="2"/>
        <scheme val="minor"/>
      </rPr>
      <t xml:space="preserve"> (mRNA vaccine)</t>
    </r>
  </si>
  <si>
    <t>Adenovirus vector vaccine</t>
  </si>
  <si>
    <t>Sex (male)</t>
  </si>
  <si>
    <r>
      <t>Ethnic group</t>
    </r>
    <r>
      <rPr>
        <vertAlign val="superscript"/>
        <sz val="11"/>
        <color rgb="FF000000"/>
        <rFont val="Calibri"/>
        <family val="2"/>
        <scheme val="minor"/>
      </rPr>
      <t>5</t>
    </r>
    <r>
      <rPr>
        <sz val="11"/>
        <color rgb="FF000000"/>
        <rFont val="Calibri"/>
        <family val="2"/>
        <scheme val="minor"/>
      </rPr>
      <t xml:space="preserve"> (White)</t>
    </r>
  </si>
  <si>
    <t>Non-White</t>
  </si>
  <si>
    <t>Index of Multiple Deprivation quintile group (1, most deprived)</t>
  </si>
  <si>
    <r>
      <t>Hospitalised at acute phase of infection</t>
    </r>
    <r>
      <rPr>
        <vertAlign val="superscript"/>
        <sz val="11"/>
        <color rgb="FF000000"/>
        <rFont val="Calibri"/>
        <family val="2"/>
      </rPr>
      <t>6</t>
    </r>
    <r>
      <rPr>
        <sz val="11"/>
        <color rgb="FF000000"/>
        <rFont val="Calibri"/>
        <family val="2"/>
      </rPr>
      <t xml:space="preserve"> (No)</t>
    </r>
  </si>
  <si>
    <t xml:space="preserve">2. Although long COVID was defined as symptoms persisting for at least four weeks from infection in the CIS survey question, for this analysis we used a longer 12-week threshold, which is consistent with the clinical case definition of post-COVID-19 syndrome. </t>
  </si>
  <si>
    <t>3. Vaccine type was either adenovirus vector (Oxford/AstraZeneca, AZD1222) or mRNA (Pfizer/BioNTech, BNT162b2; Moderna, mRNA-1273).</t>
  </si>
  <si>
    <t>4. Age as recorded at the last visit in the follow-up period. The study sample includes only people aged under 70 years at their first visit during the follow-up period, and a small number of participants turned 70 before their last visit, hence the upper boundary of the final age group is 70 rather than 69 years.</t>
  </si>
  <si>
    <t>5. The study sample size did not permit disaggregation of ethnicity beyond White and Non-White groups.</t>
  </si>
  <si>
    <t>6. Health status and hospitalisation with acute COVID-19 were self-reported rather than derived from medical records.</t>
  </si>
  <si>
    <t>7. Health status was based on the survey question: “Do you have any physical or mental health conditions or illnesses lasting or expected to last 12 months or more (excluding any long-lasting COVID-19 symptoms)?”</t>
  </si>
  <si>
    <t>8. Robust (clustered) standard errors were estimated to account for possible intra-participant correlation induced by the longitudinal nature of the data.</t>
  </si>
  <si>
    <t>9. P-values were adjusted using the Holm-Bonferroni procedure to account for multiple comparisons across modifiers, exposures and first/second vaccination.</t>
  </si>
  <si>
    <t>1. Long COVID status was self-reported by CIS participants by answering the question: “Would you describe yourself as having 'long COVID', that is, you are still experiencing symptoms more than four weeks after you first had COVID-19, that are not explained by something else?” This definition is based on self-classification of long COVID, and thus reflects participants' perception of whether their lived experience is consistent with what they understand of the syndrome.</t>
  </si>
  <si>
    <t>1. Participants who responded positively to the long COVID question were then asked: "Does this reduce your ability to carry-out day-to-day activities compared with the time before you had COVID-19?" Possible responses comprised "Yes, a lot", "Yes, a little" and "Not at all". Participants had activity-limiting long COVID if they responsed "Yes, a lot" or "Yes, a little" to this question.</t>
  </si>
  <si>
    <t>Perecent</t>
  </si>
  <si>
    <t>Vaccination</t>
  </si>
  <si>
    <t>Lower 95% confidence limit</t>
  </si>
  <si>
    <t>Upper 95% confidence limit</t>
  </si>
  <si>
    <t>First vaccination</t>
  </si>
  <si>
    <t>Second vaccination</t>
  </si>
  <si>
    <t>1. The estimated initial change in the odds following vaccination is calculated as the exponential of the relevant exposure term from the model. The model specification implies that the change in the odds following vaccination occurs instantaneously. In reality, this change may take place over several days or weeks as the vaccine takes effect.</t>
  </si>
  <si>
    <t>2. Long COVID status was self-reported by CIS participants by answering the question: “Would you describe yourself as having 'long COVID', that is, you are still experiencing symptoms more than four weeks after you first had COVID-19, that are not explained by something else?” This definition is based on self-classification of long COVID, and thus reflects participants' perception of whether their lived experience is consistent with what they understand of the syndrome.</t>
  </si>
  <si>
    <t xml:space="preserve">3. Although long COVID was defined as symptoms persisting for at least four weeks from infection in the CIS survey question, for this analysis we used a longer 12-week threshold, which is consistent with the clinical case definition of post-COVID-19 syndrome. </t>
  </si>
  <si>
    <t>4. Participants who responded positively to the long COVID question were then asked: "Does this reduce your ability to carry-out day-to-day activities compared with the time before you had COVID-19?" Possible responses comprised "Yes, a lot", "Yes, a little" and "Not at all". Participants had activity-limiting long COVID if they responsed "Yes, a lot" or "Yes, a little" to this question.</t>
  </si>
  <si>
    <t>Percent</t>
  </si>
  <si>
    <t>4. Study participants who responded positively to the question on long COVID were asked whether they were experiencing any of 21 individual symptoms. For this analysis, we explored post-vaccination changes in the trends of the 10 symptoms that were most frequently reported over the follow-up period. The symptoms are listed in order of frequency.</t>
  </si>
  <si>
    <t>mRNA</t>
  </si>
  <si>
    <t>Adenovirus vector</t>
  </si>
  <si>
    <t>1. The estimated initial change in the odds following vaccination is calculated as the exponential of the relevant exposure term from the model. For adenovirus vector vaccines, the summations also include the relevant vaccine type interaction terms. The model specification implies that the change in the odds following vaccination occurs instantaneously. In reality, this change may take place over several days or weeks as the vaccine takes effect.</t>
  </si>
  <si>
    <t>5. Vaccine type was either adenovirus vector (Oxford/AstraZeneca, AZD1222) or mRNA (Pfizer/BioNTech, BNT162b2; Moderna, mRNA-1273).</t>
  </si>
  <si>
    <t>Period</t>
  </si>
  <si>
    <t>Before first vaccination</t>
  </si>
  <si>
    <t>Between first and second vaccinations</t>
  </si>
  <si>
    <t>After second vaccination</t>
  </si>
  <si>
    <t>1. The combined change in the odds takes into account all variables in the model that determine the time trend of the outcome. The estimate for 'Before first vaccination' is the exponentiated estimated coefficient for the time trajectory; 'Between first and second vaccinations' is the exponentiated sum of the estimated coefficients for the time trajectory and time since first vaccination; and 'After second vaccination' is the exponentiated sum of the estimated coefficients for the time trajectory, time since first vaccination and time since second vaccination.</t>
  </si>
  <si>
    <t>1. The combined change in the odds takes into account all variables in the model that determine the time trend of the outcome. For mRNA vaccines: the estimate for 'Before first vaccination' is the exponentiated estimated coefficient for the time trajectory; 'Between first and second vaccinations' is the exponentiated sum of the estimated coefficients for the time trajectory and time since first vaccination; and 'After second vaccination' is the exponentiated sum of the estimated coefficients for the time trajectory, time since first vaccination and time since second vaccination. For adenovirus vector vaccines, the summations also include the relevant vaccine type interaction terms.</t>
  </si>
  <si>
    <r>
      <t>Table 1. Characteristics of the study population, including strafication by vaccine type,</t>
    </r>
    <r>
      <rPr>
        <b/>
        <vertAlign val="superscript"/>
        <sz val="11"/>
        <color rgb="FF000000"/>
        <rFont val="Calibri"/>
        <family val="2"/>
      </rPr>
      <t>1,2</t>
    </r>
    <r>
      <rPr>
        <b/>
        <sz val="11"/>
        <color rgb="FF000000"/>
        <rFont val="Calibri"/>
        <family val="2"/>
      </rPr>
      <t xml:space="preserve"> UK: 3 February 2021 to 5 September 2021</t>
    </r>
  </si>
  <si>
    <r>
      <t>Age (years), mean (standard deviation)</t>
    </r>
    <r>
      <rPr>
        <vertAlign val="superscript"/>
        <sz val="11"/>
        <color rgb="FF000000"/>
        <rFont val="Calibri"/>
        <family val="2"/>
      </rPr>
      <t>3</t>
    </r>
  </si>
  <si>
    <r>
      <t>Ethnic group, frequency (%)</t>
    </r>
    <r>
      <rPr>
        <vertAlign val="superscript"/>
        <sz val="11"/>
        <color rgb="FF000000"/>
        <rFont val="Calibri"/>
        <family val="2"/>
      </rPr>
      <t>4</t>
    </r>
  </si>
  <si>
    <r>
      <t>Health status, frequency (%)</t>
    </r>
    <r>
      <rPr>
        <vertAlign val="superscript"/>
        <sz val="11"/>
        <color rgb="FF000000"/>
        <rFont val="Calibri"/>
        <family val="2"/>
      </rPr>
      <t>5,6</t>
    </r>
  </si>
  <si>
    <r>
      <t>Hospitalised at acute phase of infection, frequency (%)</t>
    </r>
    <r>
      <rPr>
        <vertAlign val="superscript"/>
        <sz val="11"/>
        <color rgb="FF000000"/>
        <rFont val="Calibri"/>
        <family val="2"/>
      </rPr>
      <t>5</t>
    </r>
  </si>
  <si>
    <r>
      <t>Table 2. Number and percentage of participants who received their first and second vaccinations during the follow-up period, stratified by age group</t>
    </r>
    <r>
      <rPr>
        <b/>
        <vertAlign val="superscript"/>
        <sz val="11"/>
        <color rgb="FF000000"/>
        <rFont val="Calibri"/>
        <family val="2"/>
      </rPr>
      <t>1</t>
    </r>
    <r>
      <rPr>
        <b/>
        <sz val="11"/>
        <color rgb="FF000000"/>
        <rFont val="Calibri"/>
        <family val="2"/>
      </rPr>
      <t xml:space="preserve"> and health status,</t>
    </r>
    <r>
      <rPr>
        <b/>
        <vertAlign val="superscript"/>
        <sz val="11"/>
        <color rgb="FF000000"/>
        <rFont val="Calibri"/>
        <family val="2"/>
      </rPr>
      <t>2,3</t>
    </r>
    <r>
      <rPr>
        <b/>
        <sz val="11"/>
        <color rgb="FF000000"/>
        <rFont val="Calibri"/>
        <family val="2"/>
      </rPr>
      <t xml:space="preserve"> UK: 3 February 2021 to 5 September 2021</t>
    </r>
  </si>
  <si>
    <r>
      <t>Health status</t>
    </r>
    <r>
      <rPr>
        <b/>
        <vertAlign val="superscript"/>
        <sz val="11"/>
        <color rgb="FF000000"/>
        <rFont val="Calibri"/>
        <family val="2"/>
      </rPr>
      <t>2,3</t>
    </r>
  </si>
  <si>
    <r>
      <t>Table 3. Summary statistics for study follow-up time,</t>
    </r>
    <r>
      <rPr>
        <b/>
        <vertAlign val="superscript"/>
        <sz val="11"/>
        <color rgb="FF000000"/>
        <rFont val="Calibri"/>
        <family val="2"/>
      </rPr>
      <t>1</t>
    </r>
    <r>
      <rPr>
        <b/>
        <sz val="11"/>
        <color rgb="FF000000"/>
        <rFont val="Calibri"/>
        <family val="2"/>
      </rPr>
      <t xml:space="preserve"> UK: 3 February 2021 to 5 September 2021</t>
    </r>
  </si>
  <si>
    <r>
      <t>Table 4. Logistic regression model outputs: self-reported long COVID of any severity</t>
    </r>
    <r>
      <rPr>
        <b/>
        <vertAlign val="superscript"/>
        <sz val="11"/>
        <color rgb="FF000000"/>
        <rFont val="Calibri"/>
        <family val="2"/>
      </rPr>
      <t>1,2</t>
    </r>
    <r>
      <rPr>
        <b/>
        <sz val="11"/>
        <color rgb="FF000000"/>
        <rFont val="Calibri"/>
        <family val="2"/>
      </rPr>
      <t xml:space="preserve"> and activity-limiting self-reported long COVID,</t>
    </r>
    <r>
      <rPr>
        <b/>
        <vertAlign val="superscript"/>
        <sz val="11"/>
        <color rgb="FF000000"/>
        <rFont val="Calibri"/>
        <family val="2"/>
      </rPr>
      <t>3</t>
    </r>
    <r>
      <rPr>
        <b/>
        <sz val="11"/>
        <color rgb="FF000000"/>
        <rFont val="Calibri"/>
        <family val="2"/>
      </rPr>
      <t xml:space="preserve"> UK: 3 February 2021 to 5 September 2021</t>
    </r>
  </si>
  <si>
    <r>
      <t>Self-reported long COVID of any severity</t>
    </r>
    <r>
      <rPr>
        <vertAlign val="superscript"/>
        <sz val="11"/>
        <color rgb="FF000000"/>
        <rFont val="Calibri"/>
        <family val="2"/>
      </rPr>
      <t>1,2</t>
    </r>
  </si>
  <si>
    <r>
      <t>Activity-limiting self-reported long COVID</t>
    </r>
    <r>
      <rPr>
        <vertAlign val="superscript"/>
        <sz val="11"/>
        <color rgb="FF000000"/>
        <rFont val="Calibri"/>
        <family val="2"/>
      </rPr>
      <t>2,3</t>
    </r>
  </si>
  <si>
    <r>
      <t>Standard error</t>
    </r>
    <r>
      <rPr>
        <b/>
        <vertAlign val="superscript"/>
        <sz val="11"/>
        <color rgb="FF000000"/>
        <rFont val="Calibri"/>
        <family val="2"/>
      </rPr>
      <t>4</t>
    </r>
  </si>
  <si>
    <r>
      <t>Table 5. Logistic regression model outputs: self-reported long COVID of any severity</t>
    </r>
    <r>
      <rPr>
        <b/>
        <vertAlign val="superscript"/>
        <sz val="11"/>
        <color rgb="FF000000"/>
        <rFont val="Calibri"/>
        <family val="2"/>
      </rPr>
      <t>1,2</t>
    </r>
    <r>
      <rPr>
        <b/>
        <sz val="11"/>
        <color rgb="FF000000"/>
        <rFont val="Calibri"/>
        <family val="2"/>
      </rPr>
      <t xml:space="preserve"> and activity-limiting self-reported long COVID,</t>
    </r>
    <r>
      <rPr>
        <b/>
        <vertAlign val="superscript"/>
        <sz val="11"/>
        <color rgb="FF000000"/>
        <rFont val="Calibri"/>
        <family val="2"/>
      </rPr>
      <t>3</t>
    </r>
    <r>
      <rPr>
        <b/>
        <sz val="11"/>
        <color rgb="FF000000"/>
        <rFont val="Calibri"/>
        <family val="2"/>
      </rPr>
      <t xml:space="preserve"> including vaccine type interactions,</t>
    </r>
    <r>
      <rPr>
        <b/>
        <vertAlign val="superscript"/>
        <sz val="11"/>
        <color rgb="FF000000"/>
        <rFont val="Calibri"/>
        <family val="2"/>
      </rPr>
      <t>4</t>
    </r>
    <r>
      <rPr>
        <b/>
        <sz val="11"/>
        <color rgb="FF000000"/>
        <rFont val="Calibri"/>
        <family val="2"/>
      </rPr>
      <t xml:space="preserve"> UK: 3 February 2021 to 5 September 2021</t>
    </r>
  </si>
  <si>
    <r>
      <t>Self-reported long COVID of any severity</t>
    </r>
    <r>
      <rPr>
        <vertAlign val="superscript"/>
        <sz val="11"/>
        <color rgb="FF000000"/>
        <rFont val="Calibri"/>
        <family val="2"/>
      </rPr>
      <t>1,2</t>
    </r>
    <r>
      <rPr>
        <sz val="11"/>
        <color rgb="FF000000"/>
        <rFont val="Calibri"/>
        <family val="2"/>
      </rPr>
      <t xml:space="preserve">
</t>
    </r>
  </si>
  <si>
    <r>
      <t>Standard error</t>
    </r>
    <r>
      <rPr>
        <b/>
        <vertAlign val="superscript"/>
        <sz val="11"/>
        <color rgb="FF000000"/>
        <rFont val="Calibri"/>
        <family val="2"/>
      </rPr>
      <t>5</t>
    </r>
  </si>
  <si>
    <r>
      <t>Table 6. Logistic regression model outputs: self-reported long COVID of any severity</t>
    </r>
    <r>
      <rPr>
        <b/>
        <vertAlign val="superscript"/>
        <sz val="11"/>
        <color rgb="FF000000"/>
        <rFont val="Calibri"/>
        <family val="2"/>
      </rPr>
      <t>1,2</t>
    </r>
    <r>
      <rPr>
        <b/>
        <sz val="11"/>
        <color rgb="FF000000"/>
        <rFont val="Calibri"/>
        <family val="2"/>
      </rPr>
      <t xml:space="preserve"> with each of the top 10 reported individual symptoms,</t>
    </r>
    <r>
      <rPr>
        <b/>
        <vertAlign val="superscript"/>
        <sz val="11"/>
        <color rgb="FF000000"/>
        <rFont val="Calibri"/>
        <family val="2"/>
      </rPr>
      <t>3,4</t>
    </r>
    <r>
      <rPr>
        <b/>
        <sz val="11"/>
        <color rgb="FF000000"/>
        <rFont val="Calibri"/>
        <family val="2"/>
      </rPr>
      <t xml:space="preserve"> UK: 3 February 2021 to 5 September 2021</t>
    </r>
  </si>
  <si>
    <r>
      <t>Table 7.  Logistic regression model outputs after omitting visits within seven days of vaccination: self-reported long COVID of any severity</t>
    </r>
    <r>
      <rPr>
        <b/>
        <vertAlign val="superscript"/>
        <sz val="11"/>
        <color rgb="FF000000"/>
        <rFont val="Calibri"/>
        <family val="2"/>
      </rPr>
      <t>1,2</t>
    </r>
    <r>
      <rPr>
        <b/>
        <sz val="11"/>
        <color rgb="FF000000"/>
        <rFont val="Calibri"/>
        <family val="2"/>
      </rPr>
      <t xml:space="preserve"> and activity-limiting self-reported long COVID,</t>
    </r>
    <r>
      <rPr>
        <b/>
        <vertAlign val="superscript"/>
        <sz val="11"/>
        <color rgb="FF000000"/>
        <rFont val="Calibri"/>
        <family val="2"/>
      </rPr>
      <t>3</t>
    </r>
    <r>
      <rPr>
        <b/>
        <sz val="11"/>
        <color rgb="FF000000"/>
        <rFont val="Calibri"/>
        <family val="2"/>
      </rPr>
      <t xml:space="preserve"> UK: 3 February 2021 to 5 September 2021</t>
    </r>
  </si>
  <si>
    <r>
      <t>Table 8. Interactions between vaccination variables and personal characteristics: self-reported long COVID of any severity,</t>
    </r>
    <r>
      <rPr>
        <b/>
        <vertAlign val="superscript"/>
        <sz val="11"/>
        <color rgb="FF000000"/>
        <rFont val="Calibri"/>
        <family val="2"/>
      </rPr>
      <t>1,2</t>
    </r>
    <r>
      <rPr>
        <b/>
        <sz val="11"/>
        <color rgb="FF000000"/>
        <rFont val="Calibri"/>
        <family val="2"/>
      </rPr>
      <t xml:space="preserve"> first vaccination, UK: 3 February 2021 to 5 September 2021</t>
    </r>
  </si>
  <si>
    <r>
      <t>Age group</t>
    </r>
    <r>
      <rPr>
        <vertAlign val="superscript"/>
        <sz val="11"/>
        <color rgb="FF000000"/>
        <rFont val="Calibri"/>
        <family val="2"/>
        <scheme val="minor"/>
      </rPr>
      <t>4</t>
    </r>
    <r>
      <rPr>
        <sz val="11"/>
        <color rgb="FF000000"/>
        <rFont val="Calibri"/>
        <family val="2"/>
        <scheme val="minor"/>
      </rPr>
      <t xml:space="preserve"> (18 to 29 years)</t>
    </r>
  </si>
  <si>
    <r>
      <t>Standard error</t>
    </r>
    <r>
      <rPr>
        <b/>
        <vertAlign val="superscript"/>
        <sz val="11"/>
        <color rgb="FF000000"/>
        <rFont val="Calibri"/>
        <family val="2"/>
      </rPr>
      <t>8</t>
    </r>
  </si>
  <si>
    <r>
      <t>Adjusted P-value</t>
    </r>
    <r>
      <rPr>
        <b/>
        <vertAlign val="superscript"/>
        <sz val="11"/>
        <color rgb="FF000000"/>
        <rFont val="Calibri"/>
        <family val="2"/>
      </rPr>
      <t>9</t>
    </r>
  </si>
  <si>
    <r>
      <t>Health status</t>
    </r>
    <r>
      <rPr>
        <vertAlign val="superscript"/>
        <sz val="11"/>
        <color rgb="FF000000"/>
        <rFont val="Calibri"/>
        <family val="2"/>
      </rPr>
      <t>6,7</t>
    </r>
    <r>
      <rPr>
        <sz val="11"/>
        <color rgb="FF000000"/>
        <rFont val="Calibri"/>
        <family val="2"/>
      </rPr>
      <t xml:space="preserve"> (No health conditions)</t>
    </r>
  </si>
  <si>
    <r>
      <t>Table 9. Interactions between vaccination variables and personal characteristics: self-reported long COVID of any severity,</t>
    </r>
    <r>
      <rPr>
        <b/>
        <vertAlign val="superscript"/>
        <sz val="11"/>
        <color rgb="FF000000"/>
        <rFont val="Calibri"/>
        <family val="2"/>
      </rPr>
      <t>1,2</t>
    </r>
    <r>
      <rPr>
        <b/>
        <sz val="11"/>
        <color rgb="FF000000"/>
        <rFont val="Calibri"/>
        <family val="2"/>
      </rPr>
      <t xml:space="preserve"> second vaccination, UK: 3 February 2021 to 5 September 2021</t>
    </r>
  </si>
  <si>
    <r>
      <t>Table 10. Interactions between vaccination variables and personal characteristics: activity-limiting self-reported long COVID,</t>
    </r>
    <r>
      <rPr>
        <b/>
        <vertAlign val="superscript"/>
        <sz val="11"/>
        <color rgb="FF000000"/>
        <rFont val="Calibri"/>
        <family val="2"/>
      </rPr>
      <t>1,2</t>
    </r>
    <r>
      <rPr>
        <b/>
        <sz val="11"/>
        <color rgb="FF000000"/>
        <rFont val="Calibri"/>
        <family val="2"/>
      </rPr>
      <t xml:space="preserve"> first vaccination, UK: 3 February 2021 to 5 September 2021</t>
    </r>
  </si>
  <si>
    <r>
      <t>Table 11. Interactions between vaccination variables and personal characteristics: activity-limiting self-reported long COVID,</t>
    </r>
    <r>
      <rPr>
        <b/>
        <vertAlign val="superscript"/>
        <sz val="11"/>
        <color rgb="FF000000"/>
        <rFont val="Calibri"/>
        <family val="2"/>
      </rPr>
      <t>1,2</t>
    </r>
    <r>
      <rPr>
        <b/>
        <sz val="11"/>
        <color rgb="FF000000"/>
        <rFont val="Calibri"/>
        <family val="2"/>
      </rPr>
      <t xml:space="preserve"> second vaccination, UK: 3 February 2021 to 5 September 2021</t>
    </r>
  </si>
  <si>
    <r>
      <t>Table 12. Estimated initial percentage changes in odds</t>
    </r>
    <r>
      <rPr>
        <b/>
        <vertAlign val="superscript"/>
        <sz val="11"/>
        <color rgb="FF000000"/>
        <rFont val="Calibri"/>
        <family val="2"/>
      </rPr>
      <t>1</t>
    </r>
    <r>
      <rPr>
        <b/>
        <sz val="11"/>
        <color rgb="FF000000"/>
        <rFont val="Calibri"/>
        <family val="2"/>
      </rPr>
      <t xml:space="preserve"> of self-reported long COVID of any severity</t>
    </r>
    <r>
      <rPr>
        <b/>
        <vertAlign val="superscript"/>
        <sz val="11"/>
        <color rgb="FF000000"/>
        <rFont val="Calibri"/>
        <family val="2"/>
      </rPr>
      <t>2,3</t>
    </r>
    <r>
      <rPr>
        <b/>
        <sz val="11"/>
        <color rgb="FF000000"/>
        <rFont val="Calibri"/>
        <family val="2"/>
      </rPr>
      <t xml:space="preserve"> and activity-limiting self-reported long COVID</t>
    </r>
    <r>
      <rPr>
        <b/>
        <vertAlign val="superscript"/>
        <sz val="11"/>
        <color rgb="FF000000"/>
        <rFont val="Calibri"/>
        <family val="2"/>
      </rPr>
      <t>3,4</t>
    </r>
    <r>
      <rPr>
        <b/>
        <sz val="11"/>
        <color rgb="FF000000"/>
        <rFont val="Calibri"/>
        <family val="2"/>
      </rPr>
      <t xml:space="preserve"> following vaccination, UK: 3 February 2021 to 5 September 2021</t>
    </r>
  </si>
  <si>
    <r>
      <t>Self-reported long COVID of any severity</t>
    </r>
    <r>
      <rPr>
        <vertAlign val="superscript"/>
        <sz val="11"/>
        <color rgb="FF000000"/>
        <rFont val="Calibri"/>
        <family val="2"/>
        <scheme val="minor"/>
      </rPr>
      <t>2,3</t>
    </r>
  </si>
  <si>
    <r>
      <t>Activity-limiting self-reported long COVID</t>
    </r>
    <r>
      <rPr>
        <vertAlign val="superscript"/>
        <sz val="11"/>
        <color rgb="FF000000"/>
        <rFont val="Calibri"/>
        <family val="2"/>
        <scheme val="minor"/>
      </rPr>
      <t>3,4</t>
    </r>
  </si>
  <si>
    <r>
      <t>Table 13. Estimated initial percentage changes in odds</t>
    </r>
    <r>
      <rPr>
        <b/>
        <vertAlign val="superscript"/>
        <sz val="11"/>
        <color rgb="FF000000"/>
        <rFont val="Calibri"/>
        <family val="2"/>
      </rPr>
      <t>1</t>
    </r>
    <r>
      <rPr>
        <b/>
        <sz val="11"/>
        <color rgb="FF000000"/>
        <rFont val="Calibri"/>
        <family val="2"/>
      </rPr>
      <t xml:space="preserve"> of self-reported long COVID of any severity</t>
    </r>
    <r>
      <rPr>
        <b/>
        <vertAlign val="superscript"/>
        <sz val="11"/>
        <color rgb="FF000000"/>
        <rFont val="Calibri"/>
        <family val="2"/>
      </rPr>
      <t>2,3</t>
    </r>
    <r>
      <rPr>
        <b/>
        <sz val="11"/>
        <color rgb="FF000000"/>
        <rFont val="Calibri"/>
        <family val="2"/>
      </rPr>
      <t xml:space="preserve"> with each of the top 10 reported individual symptoms</t>
    </r>
    <r>
      <rPr>
        <b/>
        <vertAlign val="superscript"/>
        <sz val="11"/>
        <color rgb="FF000000"/>
        <rFont val="Calibri"/>
        <family val="2"/>
      </rPr>
      <t>4</t>
    </r>
    <r>
      <rPr>
        <b/>
        <sz val="11"/>
        <color rgb="FF000000"/>
        <rFont val="Calibri"/>
        <family val="2"/>
      </rPr>
      <t xml:space="preserve"> following vaccination, UK: 3 February 2021 to 5 September 2021</t>
    </r>
  </si>
  <si>
    <r>
      <t>Table 14. Estimated initial percentage changes in odds</t>
    </r>
    <r>
      <rPr>
        <b/>
        <vertAlign val="superscript"/>
        <sz val="11"/>
        <color rgb="FF000000"/>
        <rFont val="Calibri"/>
        <family val="2"/>
      </rPr>
      <t>1</t>
    </r>
    <r>
      <rPr>
        <b/>
        <sz val="11"/>
        <color rgb="FF000000"/>
        <rFont val="Calibri"/>
        <family val="2"/>
      </rPr>
      <t xml:space="preserve"> of self-reported long COVID of any severity</t>
    </r>
    <r>
      <rPr>
        <b/>
        <vertAlign val="superscript"/>
        <sz val="11"/>
        <color rgb="FF000000"/>
        <rFont val="Calibri"/>
        <family val="2"/>
      </rPr>
      <t>2,3</t>
    </r>
    <r>
      <rPr>
        <b/>
        <sz val="11"/>
        <color rgb="FF000000"/>
        <rFont val="Calibri"/>
        <family val="2"/>
      </rPr>
      <t xml:space="preserve"> and activity-limiting self-reported long COVID</t>
    </r>
    <r>
      <rPr>
        <b/>
        <vertAlign val="superscript"/>
        <sz val="11"/>
        <color rgb="FF000000"/>
        <rFont val="Calibri"/>
        <family val="2"/>
      </rPr>
      <t>3,4</t>
    </r>
    <r>
      <rPr>
        <b/>
        <sz val="11"/>
        <color rgb="FF000000"/>
        <rFont val="Calibri"/>
        <family val="2"/>
      </rPr>
      <t xml:space="preserve"> following vaccination, interacted with vaccine type</t>
    </r>
    <r>
      <rPr>
        <b/>
        <vertAlign val="superscript"/>
        <sz val="11"/>
        <color rgb="FF000000"/>
        <rFont val="Calibri"/>
        <family val="2"/>
      </rPr>
      <t>5</t>
    </r>
    <r>
      <rPr>
        <b/>
        <sz val="11"/>
        <color rgb="FF000000"/>
        <rFont val="Calibri"/>
        <family val="2"/>
      </rPr>
      <t>, UK: 3 February 2021 to 5 September 2021</t>
    </r>
  </si>
  <si>
    <r>
      <t>Vaccine type</t>
    </r>
    <r>
      <rPr>
        <b/>
        <vertAlign val="superscript"/>
        <sz val="11"/>
        <color rgb="FF000000"/>
        <rFont val="Calibri"/>
        <family val="2"/>
      </rPr>
      <t>5</t>
    </r>
  </si>
  <si>
    <r>
      <t>Table 15. Estimated weekly percentage changes in odds</t>
    </r>
    <r>
      <rPr>
        <b/>
        <vertAlign val="superscript"/>
        <sz val="11"/>
        <color rgb="FF000000"/>
        <rFont val="Calibri"/>
        <family val="2"/>
      </rPr>
      <t>1</t>
    </r>
    <r>
      <rPr>
        <b/>
        <sz val="11"/>
        <color rgb="FF000000"/>
        <rFont val="Calibri"/>
        <family val="2"/>
      </rPr>
      <t xml:space="preserve"> (modelled slopes) of self-reported long COVID of any severity</t>
    </r>
    <r>
      <rPr>
        <b/>
        <vertAlign val="superscript"/>
        <sz val="11"/>
        <color rgb="FF000000"/>
        <rFont val="Calibri"/>
        <family val="2"/>
      </rPr>
      <t>2,3</t>
    </r>
    <r>
      <rPr>
        <b/>
        <sz val="11"/>
        <color rgb="FF000000"/>
        <rFont val="Calibri"/>
        <family val="2"/>
      </rPr>
      <t xml:space="preserve"> and activity-limiting self-reported long COVID,</t>
    </r>
    <r>
      <rPr>
        <b/>
        <vertAlign val="superscript"/>
        <sz val="11"/>
        <color rgb="FF000000"/>
        <rFont val="Calibri"/>
        <family val="2"/>
      </rPr>
      <t>3,4</t>
    </r>
    <r>
      <rPr>
        <b/>
        <sz val="11"/>
        <color rgb="FF000000"/>
        <rFont val="Calibri"/>
        <family val="2"/>
      </rPr>
      <t xml:space="preserve"> UK: 3 February 2021 to 5 September 2021</t>
    </r>
  </si>
  <si>
    <r>
      <t>Table 16. Estimated weekly percentage changes in odds</t>
    </r>
    <r>
      <rPr>
        <b/>
        <vertAlign val="superscript"/>
        <sz val="11"/>
        <color rgb="FF000000"/>
        <rFont val="Calibri"/>
        <family val="2"/>
      </rPr>
      <t>1</t>
    </r>
    <r>
      <rPr>
        <b/>
        <sz val="11"/>
        <color rgb="FF000000"/>
        <rFont val="Calibri"/>
        <family val="2"/>
      </rPr>
      <t xml:space="preserve"> (modelled slopes) of self-reported long COVID of any severity</t>
    </r>
    <r>
      <rPr>
        <b/>
        <vertAlign val="superscript"/>
        <sz val="11"/>
        <color rgb="FF000000"/>
        <rFont val="Calibri"/>
        <family val="2"/>
      </rPr>
      <t>2,3</t>
    </r>
    <r>
      <rPr>
        <b/>
        <sz val="11"/>
        <color rgb="FF000000"/>
        <rFont val="Calibri"/>
        <family val="2"/>
      </rPr>
      <t xml:space="preserve"> with each of the top 10 reported individual symptoms,</t>
    </r>
    <r>
      <rPr>
        <b/>
        <vertAlign val="superscript"/>
        <sz val="11"/>
        <color rgb="FF000000"/>
        <rFont val="Calibri"/>
        <family val="2"/>
      </rPr>
      <t>4</t>
    </r>
    <r>
      <rPr>
        <b/>
        <sz val="11"/>
        <color rgb="FF000000"/>
        <rFont val="Calibri"/>
        <family val="2"/>
      </rPr>
      <t xml:space="preserve"> UK: 3 February 2021 to 5 September 2021</t>
    </r>
  </si>
  <si>
    <r>
      <t>Table 17. Estimated weekly percentage changes in odds</t>
    </r>
    <r>
      <rPr>
        <b/>
        <vertAlign val="superscript"/>
        <sz val="11"/>
        <color rgb="FF000000"/>
        <rFont val="Calibri"/>
        <family val="2"/>
      </rPr>
      <t>1</t>
    </r>
    <r>
      <rPr>
        <b/>
        <sz val="11"/>
        <color rgb="FF000000"/>
        <rFont val="Calibri"/>
        <family val="2"/>
      </rPr>
      <t xml:space="preserve"> (modelled slopes) of self-reported long COVID of any severity</t>
    </r>
    <r>
      <rPr>
        <b/>
        <vertAlign val="superscript"/>
        <sz val="11"/>
        <color rgb="FF000000"/>
        <rFont val="Calibri"/>
        <family val="2"/>
      </rPr>
      <t>2,3</t>
    </r>
    <r>
      <rPr>
        <b/>
        <sz val="11"/>
        <color rgb="FF000000"/>
        <rFont val="Calibri"/>
        <family val="2"/>
      </rPr>
      <t xml:space="preserve"> and activity-limiting self-reported long COVID,</t>
    </r>
    <r>
      <rPr>
        <b/>
        <vertAlign val="superscript"/>
        <sz val="11"/>
        <color rgb="FF000000"/>
        <rFont val="Calibri"/>
        <family val="2"/>
      </rPr>
      <t>3,4</t>
    </r>
    <r>
      <rPr>
        <b/>
        <sz val="11"/>
        <color rgb="FF000000"/>
        <rFont val="Calibri"/>
        <family val="2"/>
      </rPr>
      <t xml:space="preserve"> interacted with vaccine type,</t>
    </r>
    <r>
      <rPr>
        <b/>
        <vertAlign val="superscript"/>
        <sz val="11"/>
        <color rgb="FF000000"/>
        <rFont val="Calibri"/>
        <family val="2"/>
      </rPr>
      <t>5</t>
    </r>
    <r>
      <rPr>
        <b/>
        <sz val="11"/>
        <color rgb="FF000000"/>
        <rFont val="Calibri"/>
        <family val="2"/>
      </rPr>
      <t xml:space="preserve"> UK: 3 February 2021 to 5 September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</si>
</sst>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0000000000000000"/>
  </numFmts>
  <fonts count="10" x14ac:knownFonts="1">
    <font>
      <sz val="11"/>
      <color rgb="FF000000"/>
      <name val="Calibri"/>
      <family val="2"/>
      <scheme val="minor"/>
    </font>
    <font>
      <u/>
      <sz val="11"/>
      <color theme="10"/>
      <name val="Calibri"/>
      <family val="2"/>
    </font>
    <font>
      <b/>
      <sz val="12"/>
      <color rgb="FF000000"/>
      <name val="Calibri"/>
      <family val="2"/>
    </font>
    <font>
      <b/>
      <sz val="11"/>
      <color rgb="FF000000"/>
      <name val="Calibri"/>
      <family val="2"/>
    </font>
    <font>
      <i/>
      <sz val="11"/>
      <color rgb="FF000000"/>
      <name val="Calibri"/>
      <family val="2"/>
    </font>
    <font>
      <sz val="11"/>
      <color rgb="FF000000"/>
      <name val="Calibri"/>
      <family val="2"/>
    </font>
    <font>
      <vertAlign val="superscript"/>
      <sz val="11"/>
      <color rgb="FF000000"/>
      <name val="Calibri"/>
      <family val="2"/>
    </font>
    <font>
      <b/>
      <vertAlign val="superscript"/>
      <sz val="11"/>
      <color rgb="FF000000"/>
      <name val="Calibri"/>
      <family val="2"/>
    </font>
    <font>
      <u/>
      <sz val="11"/>
      <color theme="10"/>
      <name val="Calibri"/>
      <family val="2"/>
      <scheme val="minor"/>
    </font>
    <font>
      <vertAlign val="superscript"/>
      <sz val="11"/>
      <color rgb="FF000000"/>
      <name val="Calibri"/>
      <family val="2"/>
      <scheme val="minor"/>
    </font>
  </fonts>
  <fills count="2">
    <fill>
      <patternFill patternType="none"/>
    </fill>
    <fill>
      <patternFill patternType="gray125"/>
    </fill>
  </fills>
  <borders count="14">
    <border>
      <left/>
      <right/>
      <top/>
      <bottom/>
      <diagonal/>
    </border>
    <border>
      <left/>
      <right/>
      <top style="thin">
        <color rgb="FF000000"/>
      </top>
      <bottom/>
      <diagonal/>
    </border>
    <border>
      <left/>
      <right/>
      <top/>
      <bottom/>
      <diagonal/>
    </border>
    <border>
      <left/>
      <right/>
      <top/>
      <bottom style="thick">
        <color rgb="FF000000"/>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medium">
        <color indexed="64"/>
      </bottom>
      <diagonal/>
    </border>
    <border>
      <left/>
      <right/>
      <top style="thick">
        <color rgb="FF000000"/>
      </top>
      <bottom style="medium">
        <color indexed="64"/>
      </bottom>
      <diagonal/>
    </border>
    <border>
      <left/>
      <right/>
      <top style="medium">
        <color indexed="64"/>
      </top>
      <bottom style="thin">
        <color indexed="64"/>
      </bottom>
      <diagonal/>
    </border>
    <border>
      <left/>
      <right/>
      <top style="medium">
        <color indexed="64"/>
      </top>
      <bottom/>
      <diagonal/>
    </border>
    <border>
      <left/>
      <right/>
      <top style="medium">
        <color indexed="64"/>
      </top>
      <bottom style="medium">
        <color indexed="64"/>
      </bottom>
      <diagonal/>
    </border>
    <border>
      <left/>
      <right/>
      <top/>
      <bottom style="medium">
        <color rgb="FF000000"/>
      </bottom>
      <diagonal/>
    </border>
    <border>
      <left/>
      <right/>
      <top/>
      <bottom style="thin">
        <color rgb="FF000000"/>
      </bottom>
      <diagonal/>
    </border>
  </borders>
  <cellStyleXfs count="2">
    <xf numFmtId="0" fontId="0" fillId="0" borderId="0"/>
    <xf numFmtId="0" fontId="8" fillId="0" borderId="0" applyNumberFormat="0" applyFill="0" applyBorder="0" applyAlignment="0" applyProtection="0"/>
  </cellStyleXfs>
  <cellXfs count="123">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1" fontId="5" fillId="0" borderId="1" xfId="0" applyNumberFormat="1" applyFont="1" applyBorder="1" applyAlignment="1">
      <alignment horizontal="right" vertical="top"/>
    </xf>
    <xf numFmtId="1" fontId="5" fillId="0" borderId="0" xfId="0" applyNumberFormat="1" applyFont="1"/>
    <xf numFmtId="3" fontId="5" fillId="0" borderId="1" xfId="0" applyNumberFormat="1" applyFont="1" applyBorder="1" applyAlignment="1">
      <alignment horizontal="right" vertical="top"/>
    </xf>
    <xf numFmtId="3" fontId="5" fillId="0" borderId="2" xfId="0" applyNumberFormat="1" applyFont="1" applyBorder="1" applyAlignment="1">
      <alignment horizontal="right" vertical="top"/>
    </xf>
    <xf numFmtId="0" fontId="5" fillId="0" borderId="3" xfId="0" applyFont="1" applyBorder="1" applyAlignment="1">
      <alignment horizontal="right"/>
    </xf>
    <xf numFmtId="0" fontId="5" fillId="0" borderId="0" xfId="0" applyFont="1" applyAlignment="1">
      <alignment horizontal="right"/>
    </xf>
    <xf numFmtId="0" fontId="3" fillId="0" borderId="0" xfId="0" applyFont="1" applyAlignment="1">
      <alignment horizontal="left" vertical="top" wrapText="1"/>
    </xf>
    <xf numFmtId="0" fontId="5" fillId="0" borderId="0" xfId="0" applyFont="1" applyAlignment="1">
      <alignment horizontal="left" vertical="top" wrapText="1"/>
    </xf>
    <xf numFmtId="49" fontId="5" fillId="0" borderId="2" xfId="0" applyNumberFormat="1" applyFont="1" applyBorder="1" applyAlignment="1">
      <alignment horizontal="right" vertical="top"/>
    </xf>
    <xf numFmtId="49" fontId="5" fillId="0" borderId="1" xfId="0" applyNumberFormat="1" applyFont="1" applyBorder="1" applyAlignment="1">
      <alignment vertical="top"/>
    </xf>
    <xf numFmtId="49" fontId="5" fillId="0" borderId="2" xfId="0" applyNumberFormat="1" applyFont="1" applyBorder="1" applyAlignment="1">
      <alignment vertical="top" wrapText="1"/>
    </xf>
    <xf numFmtId="49" fontId="5" fillId="0" borderId="2" xfId="0" applyNumberFormat="1" applyFont="1" applyBorder="1" applyAlignment="1">
      <alignment horizontal="left" vertical="top" wrapText="1"/>
    </xf>
    <xf numFmtId="0" fontId="0" fillId="0" borderId="2" xfId="0" applyBorder="1"/>
    <xf numFmtId="49" fontId="5" fillId="0" borderId="4" xfId="0" applyNumberFormat="1" applyFont="1" applyBorder="1" applyAlignment="1">
      <alignment vertical="top" wrapText="1"/>
    </xf>
    <xf numFmtId="0" fontId="0" fillId="0" borderId="4" xfId="0" applyBorder="1"/>
    <xf numFmtId="49" fontId="5" fillId="0" borderId="2" xfId="0" applyNumberFormat="1" applyFont="1" applyBorder="1" applyAlignment="1">
      <alignment horizontal="left" vertical="top"/>
    </xf>
    <xf numFmtId="1" fontId="5" fillId="0" borderId="2" xfId="0" applyNumberFormat="1" applyFont="1" applyBorder="1" applyAlignment="1">
      <alignment horizontal="right" vertical="top"/>
    </xf>
    <xf numFmtId="49" fontId="5" fillId="0" borderId="6" xfId="0" applyNumberFormat="1" applyFont="1" applyBorder="1" applyAlignment="1">
      <alignment vertical="top" wrapText="1"/>
    </xf>
    <xf numFmtId="49" fontId="5" fillId="0" borderId="6" xfId="0" applyNumberFormat="1" applyFont="1" applyBorder="1" applyAlignment="1">
      <alignment horizontal="left" vertical="top"/>
    </xf>
    <xf numFmtId="49" fontId="5" fillId="0" borderId="7" xfId="0" applyNumberFormat="1" applyFont="1" applyBorder="1" applyAlignment="1">
      <alignment vertical="top" wrapText="1"/>
    </xf>
    <xf numFmtId="0" fontId="0" fillId="0" borderId="7" xfId="0" applyBorder="1"/>
    <xf numFmtId="49" fontId="5" fillId="0" borderId="6" xfId="0" applyNumberFormat="1" applyFont="1" applyBorder="1" applyAlignment="1">
      <alignment vertical="top"/>
    </xf>
    <xf numFmtId="49" fontId="3" fillId="0" borderId="8" xfId="0" applyNumberFormat="1" applyFont="1" applyBorder="1" applyAlignment="1">
      <alignment horizontal="left" vertical="top"/>
    </xf>
    <xf numFmtId="49" fontId="3" fillId="0" borderId="8" xfId="0" applyNumberFormat="1" applyFont="1" applyBorder="1" applyAlignment="1">
      <alignment horizontal="right" vertical="top"/>
    </xf>
    <xf numFmtId="49" fontId="5" fillId="0" borderId="9" xfId="0" applyNumberFormat="1" applyFont="1" applyBorder="1" applyAlignment="1">
      <alignment horizontal="left" vertical="top"/>
    </xf>
    <xf numFmtId="49" fontId="5" fillId="0" borderId="5" xfId="0" applyNumberFormat="1" applyFont="1" applyBorder="1" applyAlignment="1">
      <alignment horizontal="left" vertical="top" wrapText="1"/>
    </xf>
    <xf numFmtId="3" fontId="0" fillId="0" borderId="9" xfId="0" applyNumberFormat="1" applyBorder="1" applyAlignment="1">
      <alignment horizontal="right" vertical="center" wrapText="1"/>
    </xf>
    <xf numFmtId="0" fontId="0" fillId="0" borderId="5" xfId="0" applyBorder="1" applyAlignment="1">
      <alignment horizontal="right" vertical="center" wrapText="1"/>
    </xf>
    <xf numFmtId="0" fontId="0" fillId="0" borderId="2" xfId="0" applyBorder="1" applyAlignment="1">
      <alignment horizontal="right" wrapText="1"/>
    </xf>
    <xf numFmtId="0" fontId="0" fillId="0" borderId="2" xfId="0" applyBorder="1" applyAlignment="1">
      <alignment horizontal="right" vertical="center" wrapText="1"/>
    </xf>
    <xf numFmtId="0" fontId="0" fillId="0" borderId="4" xfId="0" applyBorder="1" applyAlignment="1">
      <alignment horizontal="right" vertical="center" wrapText="1"/>
    </xf>
    <xf numFmtId="0" fontId="0" fillId="0" borderId="6" xfId="0" applyBorder="1" applyAlignment="1">
      <alignment horizontal="right" wrapText="1"/>
    </xf>
    <xf numFmtId="0" fontId="0" fillId="0" borderId="7" xfId="0" applyBorder="1" applyAlignment="1">
      <alignment horizontal="right" vertical="center" wrapText="1"/>
    </xf>
    <xf numFmtId="49" fontId="5" fillId="0" borderId="4" xfId="0" applyNumberFormat="1" applyFont="1" applyBorder="1" applyAlignment="1">
      <alignment horizontal="left" vertical="top"/>
    </xf>
    <xf numFmtId="1" fontId="5" fillId="0" borderId="4" xfId="0" applyNumberFormat="1" applyFont="1" applyBorder="1" applyAlignment="1">
      <alignment horizontal="right" vertical="top"/>
    </xf>
    <xf numFmtId="1" fontId="5" fillId="0" borderId="0" xfId="0" applyNumberFormat="1" applyFont="1" applyAlignment="1">
      <alignment horizontal="right"/>
    </xf>
    <xf numFmtId="1" fontId="0" fillId="0" borderId="0" xfId="0" applyNumberFormat="1"/>
    <xf numFmtId="1" fontId="0" fillId="0" borderId="2" xfId="0" applyNumberFormat="1" applyBorder="1"/>
    <xf numFmtId="1" fontId="0" fillId="0" borderId="7" xfId="0" applyNumberFormat="1" applyBorder="1"/>
    <xf numFmtId="49" fontId="5" fillId="0" borderId="10" xfId="0" applyNumberFormat="1" applyFont="1" applyBorder="1" applyAlignment="1">
      <alignment horizontal="left" vertical="top"/>
    </xf>
    <xf numFmtId="164" fontId="0" fillId="0" borderId="0" xfId="0" applyNumberFormat="1"/>
    <xf numFmtId="164" fontId="0" fillId="0" borderId="7" xfId="0" applyNumberFormat="1" applyBorder="1"/>
    <xf numFmtId="164" fontId="0" fillId="0" borderId="2" xfId="0" applyNumberFormat="1" applyBorder="1"/>
    <xf numFmtId="164" fontId="0" fillId="0" borderId="10" xfId="0" applyNumberFormat="1" applyBorder="1"/>
    <xf numFmtId="164" fontId="0" fillId="0" borderId="4" xfId="0" applyNumberFormat="1" applyBorder="1"/>
    <xf numFmtId="164" fontId="0" fillId="0" borderId="6" xfId="0" applyNumberFormat="1" applyBorder="1"/>
    <xf numFmtId="3" fontId="5" fillId="0" borderId="4" xfId="0" applyNumberFormat="1" applyFont="1" applyBorder="1" applyAlignment="1">
      <alignment horizontal="right" vertical="top"/>
    </xf>
    <xf numFmtId="3" fontId="5" fillId="0" borderId="0" xfId="0" applyNumberFormat="1" applyFont="1"/>
    <xf numFmtId="0" fontId="0" fillId="0" borderId="2" xfId="0" applyBorder="1" applyAlignment="1">
      <alignment horizontal="left"/>
    </xf>
    <xf numFmtId="0" fontId="0" fillId="0" borderId="10" xfId="0" applyBorder="1" applyAlignment="1">
      <alignment horizontal="left"/>
    </xf>
    <xf numFmtId="0" fontId="0" fillId="0" borderId="4" xfId="0" applyBorder="1" applyAlignment="1">
      <alignment horizontal="left"/>
    </xf>
    <xf numFmtId="0" fontId="0" fillId="0" borderId="2" xfId="0" applyBorder="1" applyAlignment="1">
      <alignment horizontal="left" vertical="top"/>
    </xf>
    <xf numFmtId="0" fontId="0" fillId="0" borderId="2" xfId="0" applyBorder="1" applyAlignment="1">
      <alignment vertical="top"/>
    </xf>
    <xf numFmtId="0" fontId="0" fillId="0" borderId="6" xfId="0" applyBorder="1" applyAlignment="1">
      <alignment horizontal="left" vertical="top"/>
    </xf>
    <xf numFmtId="0" fontId="0" fillId="0" borderId="4" xfId="0" applyBorder="1" applyAlignment="1">
      <alignment vertical="top"/>
    </xf>
    <xf numFmtId="0" fontId="8" fillId="0" borderId="0" xfId="1"/>
    <xf numFmtId="0" fontId="0" fillId="0" borderId="0" xfId="0" applyAlignment="1">
      <alignment wrapText="1"/>
    </xf>
    <xf numFmtId="0" fontId="0" fillId="0" borderId="10" xfId="0" applyBorder="1"/>
    <xf numFmtId="49" fontId="3" fillId="0" borderId="7" xfId="0" applyNumberFormat="1" applyFont="1" applyBorder="1" applyAlignment="1">
      <alignment horizontal="left" vertical="top"/>
    </xf>
    <xf numFmtId="0" fontId="0" fillId="0" borderId="7" xfId="0" applyBorder="1" applyAlignment="1">
      <alignment horizontal="right"/>
    </xf>
    <xf numFmtId="49" fontId="3" fillId="0" borderId="11" xfId="0" applyNumberFormat="1" applyFont="1" applyBorder="1" applyAlignment="1">
      <alignment horizontal="left" vertical="top"/>
    </xf>
    <xf numFmtId="0" fontId="0" fillId="0" borderId="6" xfId="0" applyBorder="1"/>
    <xf numFmtId="0" fontId="3" fillId="0" borderId="0" xfId="0" applyFont="1" applyAlignment="1">
      <alignment vertical="top"/>
    </xf>
    <xf numFmtId="165" fontId="0" fillId="0" borderId="10" xfId="0" applyNumberFormat="1" applyBorder="1"/>
    <xf numFmtId="165" fontId="0" fillId="0" borderId="2" xfId="0" applyNumberFormat="1" applyBorder="1"/>
    <xf numFmtId="165" fontId="0" fillId="0" borderId="7" xfId="0" applyNumberFormat="1" applyBorder="1"/>
    <xf numFmtId="165" fontId="0" fillId="0" borderId="0" xfId="0" applyNumberFormat="1"/>
    <xf numFmtId="165" fontId="0" fillId="0" borderId="4" xfId="0" applyNumberFormat="1" applyBorder="1"/>
    <xf numFmtId="165" fontId="0" fillId="0" borderId="6" xfId="0" applyNumberFormat="1" applyBorder="1"/>
    <xf numFmtId="166" fontId="0" fillId="0" borderId="0" xfId="0" applyNumberFormat="1"/>
    <xf numFmtId="49" fontId="3" fillId="0" borderId="8" xfId="0" applyNumberFormat="1" applyFont="1" applyBorder="1" applyAlignment="1">
      <alignment horizontal="right" vertical="top" wrapText="1"/>
    </xf>
    <xf numFmtId="0" fontId="0" fillId="0" borderId="0" xfId="0" applyAlignment="1">
      <alignment horizontal="right"/>
    </xf>
    <xf numFmtId="49" fontId="5" fillId="0" borderId="12" xfId="0" applyNumberFormat="1" applyFont="1" applyBorder="1" applyAlignment="1">
      <alignment vertical="top" wrapText="1"/>
    </xf>
    <xf numFmtId="3" fontId="5" fillId="0" borderId="12" xfId="0" applyNumberFormat="1" applyFont="1" applyBorder="1"/>
    <xf numFmtId="1" fontId="5" fillId="0" borderId="12" xfId="0" applyNumberFormat="1" applyFont="1" applyBorder="1" applyAlignment="1">
      <alignment horizontal="right"/>
    </xf>
    <xf numFmtId="164" fontId="0" fillId="0" borderId="2" xfId="0" applyNumberFormat="1" applyBorder="1" applyAlignment="1">
      <alignment horizontal="right"/>
    </xf>
    <xf numFmtId="0" fontId="8" fillId="0" borderId="0" xfId="1" applyAlignment="1"/>
    <xf numFmtId="0" fontId="0" fillId="0" borderId="0" xfId="0" applyAlignment="1">
      <alignment vertical="top"/>
    </xf>
    <xf numFmtId="0" fontId="0" fillId="0" borderId="0" xfId="1" applyFont="1" applyAlignment="1">
      <alignment wrapText="1"/>
    </xf>
    <xf numFmtId="0" fontId="0" fillId="0" borderId="0" xfId="1" applyFont="1" applyAlignment="1"/>
    <xf numFmtId="0" fontId="0" fillId="0" borderId="0" xfId="0" applyAlignment="1"/>
    <xf numFmtId="1" fontId="3" fillId="0" borderId="8" xfId="0" applyNumberFormat="1" applyFont="1" applyBorder="1" applyAlignment="1">
      <alignment horizontal="right"/>
    </xf>
    <xf numFmtId="0" fontId="0" fillId="0" borderId="13" xfId="0" applyBorder="1"/>
    <xf numFmtId="165" fontId="0" fillId="0" borderId="13" xfId="0" applyNumberFormat="1" applyBorder="1"/>
    <xf numFmtId="49" fontId="3" fillId="0" borderId="7" xfId="0" applyNumberFormat="1" applyFont="1" applyBorder="1" applyAlignment="1">
      <alignment horizontal="right" vertical="top" wrapText="1"/>
    </xf>
    <xf numFmtId="49" fontId="3" fillId="0" borderId="11" xfId="0" applyNumberFormat="1" applyFont="1" applyBorder="1" applyAlignment="1">
      <alignment horizontal="right" vertical="top" wrapText="1"/>
    </xf>
    <xf numFmtId="0" fontId="5" fillId="0" borderId="2" xfId="0" applyNumberFormat="1" applyFont="1" applyBorder="1" applyAlignment="1">
      <alignment horizontal="right" vertical="top"/>
    </xf>
    <xf numFmtId="0" fontId="5" fillId="0" borderId="0" xfId="0" applyFont="1" applyAlignment="1">
      <alignment horizontal="left" wrapText="1"/>
    </xf>
    <xf numFmtId="0" fontId="3" fillId="0" borderId="0" xfId="0" applyFont="1" applyAlignment="1">
      <alignment horizontal="left" vertical="top" wrapText="1"/>
    </xf>
    <xf numFmtId="0" fontId="5" fillId="0" borderId="0" xfId="0" applyFont="1" applyAlignment="1">
      <alignment horizontal="left" vertical="top" wrapText="1"/>
    </xf>
    <xf numFmtId="49" fontId="3" fillId="0" borderId="8" xfId="0" applyNumberFormat="1" applyFont="1" applyBorder="1" applyAlignment="1">
      <alignment horizontal="left" vertical="top"/>
    </xf>
    <xf numFmtId="0" fontId="0" fillId="0" borderId="0" xfId="0" applyAlignment="1">
      <alignment horizontal="left" wrapText="1"/>
    </xf>
    <xf numFmtId="49" fontId="5" fillId="0" borderId="2" xfId="0" applyNumberFormat="1" applyFont="1" applyBorder="1" applyAlignment="1">
      <alignment horizontal="left" vertical="top" wrapText="1"/>
    </xf>
    <xf numFmtId="49" fontId="5" fillId="0" borderId="2" xfId="0" applyNumberFormat="1" applyFont="1" applyBorder="1" applyAlignment="1">
      <alignment horizontal="right" vertical="top" wrapText="1"/>
    </xf>
    <xf numFmtId="49" fontId="5" fillId="0" borderId="1" xfId="0" applyNumberFormat="1" applyFont="1" applyBorder="1" applyAlignment="1">
      <alignment horizontal="left" vertical="top" wrapText="1"/>
    </xf>
    <xf numFmtId="49" fontId="5" fillId="0" borderId="12" xfId="0" applyNumberFormat="1" applyFont="1" applyBorder="1" applyAlignment="1">
      <alignment horizontal="right" vertical="top" wrapText="1"/>
    </xf>
    <xf numFmtId="0" fontId="0" fillId="0" borderId="0" xfId="1" applyFont="1" applyAlignment="1">
      <alignment horizontal="left" wrapText="1"/>
    </xf>
    <xf numFmtId="0" fontId="0" fillId="0" borderId="0" xfId="0" applyAlignment="1">
      <alignment horizontal="left" vertical="top" wrapText="1"/>
    </xf>
    <xf numFmtId="49" fontId="5" fillId="0" borderId="10" xfId="0" applyNumberFormat="1" applyFont="1" applyBorder="1" applyAlignment="1">
      <alignment horizontal="left" vertical="top" wrapText="1"/>
    </xf>
    <xf numFmtId="49" fontId="5" fillId="0" borderId="4" xfId="0" applyNumberFormat="1" applyFont="1" applyBorder="1" applyAlignment="1">
      <alignment horizontal="left" vertical="top" wrapText="1"/>
    </xf>
    <xf numFmtId="49" fontId="5" fillId="0" borderId="7" xfId="0" applyNumberFormat="1" applyFont="1" applyBorder="1" applyAlignment="1">
      <alignment horizontal="left" vertical="top" wrapText="1"/>
    </xf>
    <xf numFmtId="49" fontId="5" fillId="0" borderId="2" xfId="0" applyNumberFormat="1" applyFont="1" applyBorder="1" applyAlignment="1">
      <alignment horizontal="left" vertical="top"/>
    </xf>
    <xf numFmtId="49" fontId="5" fillId="0" borderId="4" xfId="0" applyNumberFormat="1" applyFont="1" applyBorder="1" applyAlignment="1">
      <alignment horizontal="left" vertical="top"/>
    </xf>
    <xf numFmtId="49" fontId="5" fillId="0" borderId="6" xfId="0" applyNumberFormat="1" applyFont="1" applyBorder="1" applyAlignment="1">
      <alignment horizontal="left" vertical="top" wrapText="1"/>
    </xf>
    <xf numFmtId="0" fontId="0" fillId="0" borderId="2" xfId="0" applyBorder="1" applyAlignment="1">
      <alignment horizontal="left" vertical="top"/>
    </xf>
    <xf numFmtId="0" fontId="0" fillId="0" borderId="4" xfId="0" applyBorder="1" applyAlignment="1">
      <alignment horizontal="left" vertical="top"/>
    </xf>
    <xf numFmtId="49" fontId="5" fillId="0" borderId="6" xfId="0" applyNumberFormat="1" applyFont="1" applyBorder="1" applyAlignment="1">
      <alignment horizontal="left" vertical="top"/>
    </xf>
    <xf numFmtId="0" fontId="0" fillId="0" borderId="10" xfId="0" applyBorder="1" applyAlignment="1">
      <alignment horizontal="left" vertical="top"/>
    </xf>
    <xf numFmtId="0" fontId="0" fillId="0" borderId="6" xfId="0" applyBorder="1" applyAlignment="1">
      <alignment horizontal="left" vertical="top"/>
    </xf>
    <xf numFmtId="0" fontId="0" fillId="0" borderId="6" xfId="0"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2" xfId="0" applyFill="1" applyBorder="1" applyAlignment="1">
      <alignment wrapText="1"/>
    </xf>
    <xf numFmtId="0" fontId="0" fillId="0" borderId="2" xfId="0" applyFont="1" applyFill="1" applyBorder="1" applyAlignment="1">
      <alignment horizontal="left" wrapText="1"/>
    </xf>
    <xf numFmtId="0" fontId="0" fillId="0" borderId="10" xfId="0" applyBorder="1" applyAlignment="1">
      <alignment horizontal="left" vertical="top" wrapText="1"/>
    </xf>
    <xf numFmtId="0" fontId="0" fillId="0" borderId="7" xfId="0" applyBorder="1" applyAlignment="1">
      <alignment horizontal="left" vertical="top" wrapText="1"/>
    </xf>
    <xf numFmtId="0" fontId="0" fillId="0" borderId="7" xfId="0" applyBorder="1" applyAlignment="1">
      <alignment horizontal="left" vertical="top"/>
    </xf>
    <xf numFmtId="0" fontId="0" fillId="0" borderId="13" xfId="0" applyBorder="1" applyAlignment="1">
      <alignment horizontal="left" vertical="top" wrapText="1"/>
    </xf>
  </cellXfs>
  <cellStyles count="2">
    <cellStyle name="Hyperlink" xfId="1" builtinId="8"/>
    <cellStyle name="Normal"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ons.gov.uk/methodology/methodologytopicsandstatisticalconcepts/guidetoexperimentalstatistics" TargetMode="External"/><Relationship Id="rId1" Type="http://schemas.openxmlformats.org/officeDocument/2006/relationships/hyperlink" Target="https://www.ons.gov.uk/peoplepopulationandcommunity/healthandsocialcare/conditionsanddiseases"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30"/>
  <sheetViews>
    <sheetView showGridLines="0" tabSelected="1" workbookViewId="0"/>
  </sheetViews>
  <sheetFormatPr defaultColWidth="11.44140625" defaultRowHeight="14.4" x14ac:dyDescent="0.3"/>
  <sheetData>
    <row r="1" spans="1:22" ht="15" customHeight="1" x14ac:dyDescent="0.3">
      <c r="A1" s="2" t="s">
        <v>0</v>
      </c>
    </row>
    <row r="2" spans="1:22" ht="15" customHeight="1" x14ac:dyDescent="0.3"/>
    <row r="3" spans="1:22" ht="15" customHeight="1" x14ac:dyDescent="0.3">
      <c r="A3" s="3" t="s">
        <v>1</v>
      </c>
    </row>
    <row r="4" spans="1:22" ht="15" customHeight="1" x14ac:dyDescent="0.3">
      <c r="A4" s="1" t="str">
        <f>HYPERLINK("#'Table 1'!A1", "Table 1")</f>
        <v>Table 1</v>
      </c>
      <c r="B4" s="92" t="s">
        <v>2</v>
      </c>
      <c r="C4" s="92"/>
      <c r="D4" s="92"/>
      <c r="E4" s="92"/>
      <c r="F4" s="92"/>
      <c r="G4" s="92"/>
      <c r="H4" s="92"/>
      <c r="I4" s="92"/>
      <c r="J4" s="92"/>
      <c r="K4" s="92"/>
      <c r="L4" s="92"/>
      <c r="M4" s="92"/>
      <c r="N4" s="92"/>
      <c r="O4" s="92"/>
      <c r="P4" s="92"/>
      <c r="Q4" s="92"/>
      <c r="R4" s="92"/>
      <c r="S4" s="92"/>
      <c r="T4" s="92"/>
      <c r="U4" s="92"/>
    </row>
    <row r="5" spans="1:22" ht="15" customHeight="1" x14ac:dyDescent="0.3">
      <c r="A5" s="1" t="str">
        <f>HYPERLINK("#'Table 2'!A1", "Table 2")</f>
        <v>Table 2</v>
      </c>
      <c r="B5" s="92" t="s">
        <v>3</v>
      </c>
      <c r="C5" s="92"/>
      <c r="D5" s="92"/>
      <c r="E5" s="92"/>
      <c r="F5" s="92"/>
      <c r="G5" s="92"/>
      <c r="H5" s="92"/>
      <c r="I5" s="92"/>
      <c r="J5" s="92"/>
      <c r="K5" s="92"/>
      <c r="L5" s="92"/>
      <c r="M5" s="92"/>
      <c r="N5" s="92"/>
      <c r="O5" s="92"/>
      <c r="P5" s="92"/>
      <c r="Q5" s="92"/>
      <c r="R5" s="92"/>
      <c r="S5" s="92"/>
      <c r="T5" s="92"/>
      <c r="U5" s="92"/>
    </row>
    <row r="6" spans="1:22" ht="15" customHeight="1" x14ac:dyDescent="0.3">
      <c r="A6" s="1" t="str">
        <f>HYPERLINK("#'Table 3'!A1", "Table 3")</f>
        <v>Table 3</v>
      </c>
      <c r="B6" s="92" t="s">
        <v>4</v>
      </c>
      <c r="C6" s="92"/>
      <c r="D6" s="92"/>
      <c r="E6" s="92"/>
      <c r="F6" s="92"/>
      <c r="G6" s="92"/>
      <c r="H6" s="92"/>
      <c r="I6" s="92"/>
      <c r="J6" s="92"/>
      <c r="K6" s="92"/>
      <c r="L6" s="92"/>
      <c r="M6" s="92"/>
      <c r="N6" s="92"/>
      <c r="O6" s="92"/>
      <c r="P6" s="92"/>
      <c r="Q6" s="92"/>
      <c r="R6" s="92"/>
      <c r="S6" s="92"/>
      <c r="T6" s="92"/>
      <c r="U6" s="92"/>
    </row>
    <row r="7" spans="1:22" ht="15" customHeight="1" x14ac:dyDescent="0.3">
      <c r="A7" s="1" t="str">
        <f>HYPERLINK("#'Table 4'!A1", "Table 4")</f>
        <v>Table 4</v>
      </c>
      <c r="B7" s="92" t="s">
        <v>5</v>
      </c>
      <c r="C7" s="92"/>
      <c r="D7" s="92"/>
      <c r="E7" s="92"/>
      <c r="F7" s="92"/>
      <c r="G7" s="92"/>
      <c r="H7" s="92"/>
      <c r="I7" s="92"/>
      <c r="J7" s="92"/>
      <c r="K7" s="92"/>
      <c r="L7" s="92"/>
      <c r="M7" s="92"/>
      <c r="N7" s="92"/>
      <c r="O7" s="92"/>
      <c r="P7" s="92"/>
      <c r="Q7" s="92"/>
      <c r="R7" s="92"/>
      <c r="S7" s="92"/>
      <c r="T7" s="92"/>
      <c r="U7" s="92"/>
    </row>
    <row r="8" spans="1:22" ht="15" customHeight="1" x14ac:dyDescent="0.3">
      <c r="A8" s="1" t="str">
        <f>HYPERLINK("#'Table 5'!A1", "Table 5")</f>
        <v>Table 5</v>
      </c>
      <c r="B8" s="92" t="s">
        <v>6</v>
      </c>
      <c r="C8" s="92"/>
      <c r="D8" s="92"/>
      <c r="E8" s="92"/>
      <c r="F8" s="92"/>
      <c r="G8" s="92"/>
      <c r="H8" s="92"/>
      <c r="I8" s="92"/>
      <c r="J8" s="92"/>
      <c r="K8" s="92"/>
      <c r="L8" s="92"/>
      <c r="M8" s="92"/>
      <c r="N8" s="92"/>
      <c r="O8" s="92"/>
      <c r="P8" s="92"/>
      <c r="Q8" s="92"/>
      <c r="R8" s="92"/>
      <c r="S8" s="92"/>
      <c r="T8" s="92"/>
      <c r="U8" s="92"/>
    </row>
    <row r="9" spans="1:22" ht="15" customHeight="1" x14ac:dyDescent="0.3">
      <c r="A9" s="1" t="str">
        <f>HYPERLINK("#'Table 6'!A1", "Table 6")</f>
        <v>Table 6</v>
      </c>
      <c r="B9" s="92" t="s">
        <v>7</v>
      </c>
      <c r="C9" s="92"/>
      <c r="D9" s="92"/>
      <c r="E9" s="92"/>
      <c r="F9" s="92"/>
      <c r="G9" s="92"/>
      <c r="H9" s="92"/>
      <c r="I9" s="92"/>
      <c r="J9" s="92"/>
      <c r="K9" s="92"/>
      <c r="L9" s="92"/>
      <c r="M9" s="92"/>
      <c r="N9" s="92"/>
      <c r="O9" s="92"/>
      <c r="P9" s="92"/>
      <c r="Q9" s="92"/>
      <c r="R9" s="92"/>
      <c r="S9" s="92"/>
      <c r="T9" s="92"/>
      <c r="U9" s="92"/>
    </row>
    <row r="10" spans="1:22" ht="15" customHeight="1" x14ac:dyDescent="0.3">
      <c r="A10" s="1" t="str">
        <f>HYPERLINK("#'Table 7'!A1", "Table 7")</f>
        <v>Table 7</v>
      </c>
      <c r="B10" s="92" t="s">
        <v>8</v>
      </c>
      <c r="C10" s="92"/>
      <c r="D10" s="92"/>
      <c r="E10" s="92"/>
      <c r="F10" s="92"/>
      <c r="G10" s="92"/>
      <c r="H10" s="92"/>
      <c r="I10" s="92"/>
      <c r="J10" s="92"/>
      <c r="K10" s="92"/>
      <c r="L10" s="92"/>
      <c r="M10" s="92"/>
      <c r="N10" s="92"/>
      <c r="O10" s="92"/>
      <c r="P10" s="92"/>
      <c r="Q10" s="92"/>
      <c r="R10" s="92"/>
      <c r="S10" s="92"/>
      <c r="T10" s="92"/>
      <c r="U10" s="92"/>
    </row>
    <row r="11" spans="1:22" ht="15" customHeight="1" x14ac:dyDescent="0.3">
      <c r="A11" s="1" t="str">
        <f>HYPERLINK("#'Table 8'!A1", "Table 8")</f>
        <v>Table 8</v>
      </c>
      <c r="B11" s="92" t="s">
        <v>9</v>
      </c>
      <c r="C11" s="92"/>
      <c r="D11" s="92"/>
      <c r="E11" s="92"/>
      <c r="F11" s="92"/>
      <c r="G11" s="92"/>
      <c r="H11" s="92"/>
      <c r="I11" s="92"/>
      <c r="J11" s="92"/>
      <c r="K11" s="92"/>
      <c r="L11" s="92"/>
      <c r="M11" s="92"/>
      <c r="N11" s="92"/>
      <c r="O11" s="92"/>
      <c r="P11" s="92"/>
      <c r="Q11" s="92"/>
      <c r="R11" s="92"/>
      <c r="S11" s="92"/>
      <c r="T11" s="92"/>
      <c r="U11" s="92"/>
    </row>
    <row r="12" spans="1:22" ht="15" customHeight="1" x14ac:dyDescent="0.3">
      <c r="A12" s="1" t="str">
        <f>HYPERLINK("#'Table 9'!A1", "Table 9")</f>
        <v>Table 9</v>
      </c>
      <c r="B12" s="92" t="s">
        <v>10</v>
      </c>
      <c r="C12" s="92"/>
      <c r="D12" s="92"/>
      <c r="E12" s="92"/>
      <c r="F12" s="92"/>
      <c r="G12" s="92"/>
      <c r="H12" s="92"/>
      <c r="I12" s="92"/>
      <c r="J12" s="92"/>
      <c r="K12" s="92"/>
      <c r="L12" s="92"/>
      <c r="M12" s="92"/>
      <c r="N12" s="92"/>
      <c r="O12" s="92"/>
      <c r="P12" s="92"/>
      <c r="Q12" s="92"/>
      <c r="R12" s="92"/>
      <c r="S12" s="92"/>
      <c r="T12" s="92"/>
      <c r="U12" s="92"/>
    </row>
    <row r="13" spans="1:22" ht="15" customHeight="1" x14ac:dyDescent="0.3">
      <c r="A13" s="1" t="str">
        <f>HYPERLINK("#'Table 10'!A1", "Table 10")</f>
        <v>Table 10</v>
      </c>
      <c r="B13" s="92" t="s">
        <v>11</v>
      </c>
      <c r="C13" s="92"/>
      <c r="D13" s="92"/>
      <c r="E13" s="92"/>
      <c r="F13" s="92"/>
      <c r="G13" s="92"/>
      <c r="H13" s="92"/>
      <c r="I13" s="92"/>
      <c r="J13" s="92"/>
      <c r="K13" s="92"/>
      <c r="L13" s="92"/>
      <c r="M13" s="92"/>
      <c r="N13" s="92"/>
      <c r="O13" s="92"/>
      <c r="P13" s="92"/>
      <c r="Q13" s="92"/>
      <c r="R13" s="92"/>
      <c r="S13" s="92"/>
      <c r="T13" s="92"/>
      <c r="U13" s="92"/>
    </row>
    <row r="14" spans="1:22" ht="15" customHeight="1" x14ac:dyDescent="0.3">
      <c r="A14" s="60" t="str">
        <f>HYPERLINK("#'Table 11'!A1", "Table 11")</f>
        <v>Table 11</v>
      </c>
      <c r="B14" s="92" t="s">
        <v>12</v>
      </c>
      <c r="C14" s="92"/>
      <c r="D14" s="92"/>
      <c r="E14" s="92"/>
      <c r="F14" s="92"/>
      <c r="G14" s="92"/>
      <c r="H14" s="92"/>
      <c r="I14" s="92"/>
      <c r="J14" s="92"/>
      <c r="K14" s="92"/>
      <c r="L14" s="92"/>
      <c r="M14" s="92"/>
      <c r="N14" s="92"/>
      <c r="O14" s="92"/>
      <c r="P14" s="92"/>
      <c r="Q14" s="92"/>
      <c r="R14" s="92"/>
      <c r="S14" s="92"/>
      <c r="T14" s="92"/>
      <c r="U14" s="92"/>
    </row>
    <row r="15" spans="1:22" ht="15" customHeight="1" x14ac:dyDescent="0.3">
      <c r="A15" s="60" t="str">
        <f>HYPERLINK("#'Table 12'!A1", "Table 12")</f>
        <v>Table 12</v>
      </c>
      <c r="B15" s="92" t="s">
        <v>13</v>
      </c>
      <c r="C15" s="92"/>
      <c r="D15" s="92"/>
      <c r="E15" s="92"/>
      <c r="F15" s="92"/>
      <c r="G15" s="92"/>
      <c r="H15" s="92"/>
      <c r="I15" s="92"/>
      <c r="J15" s="92"/>
      <c r="K15" s="92"/>
      <c r="L15" s="92"/>
      <c r="M15" s="92"/>
      <c r="N15" s="92"/>
      <c r="O15" s="92"/>
      <c r="P15" s="92"/>
      <c r="Q15" s="92"/>
      <c r="R15" s="92"/>
      <c r="S15" s="92"/>
      <c r="T15" s="92"/>
      <c r="U15" s="92"/>
    </row>
    <row r="16" spans="1:22" ht="15" customHeight="1" x14ac:dyDescent="0.3">
      <c r="A16" s="60" t="str">
        <f>HYPERLINK("#'Table 13'!A1", "Table 13")</f>
        <v>Table 13</v>
      </c>
      <c r="B16" s="92" t="s">
        <v>14</v>
      </c>
      <c r="C16" s="92"/>
      <c r="D16" s="92"/>
      <c r="E16" s="92"/>
      <c r="F16" s="92"/>
      <c r="G16" s="92"/>
      <c r="H16" s="92"/>
      <c r="I16" s="92"/>
      <c r="J16" s="92"/>
      <c r="K16" s="92"/>
      <c r="L16" s="92"/>
      <c r="M16" s="92"/>
      <c r="N16" s="92"/>
      <c r="O16" s="92"/>
      <c r="P16" s="92"/>
      <c r="Q16" s="92"/>
      <c r="R16" s="92"/>
      <c r="S16" s="92"/>
      <c r="T16" s="92"/>
      <c r="U16" s="92"/>
      <c r="V16" s="92"/>
    </row>
    <row r="17" spans="1:21" ht="15" customHeight="1" x14ac:dyDescent="0.3">
      <c r="A17" s="60" t="str">
        <f>HYPERLINK("#'Table 14'!A1", "Table 14")</f>
        <v>Table 14</v>
      </c>
      <c r="B17" s="92" t="s">
        <v>15</v>
      </c>
      <c r="C17" s="92"/>
      <c r="D17" s="92"/>
      <c r="E17" s="92"/>
      <c r="F17" s="92"/>
      <c r="G17" s="92"/>
      <c r="H17" s="92"/>
      <c r="I17" s="92"/>
      <c r="J17" s="92"/>
      <c r="K17" s="92"/>
      <c r="L17" s="92"/>
      <c r="M17" s="92"/>
      <c r="N17" s="92"/>
      <c r="O17" s="92"/>
      <c r="P17" s="92"/>
      <c r="Q17" s="92"/>
      <c r="R17" s="92"/>
      <c r="S17" s="92"/>
      <c r="T17" s="92"/>
      <c r="U17" s="92"/>
    </row>
    <row r="18" spans="1:21" ht="15" customHeight="1" x14ac:dyDescent="0.3">
      <c r="A18" s="60" t="str">
        <f>HYPERLINK("#'Table 15'!A1", "Table 15")</f>
        <v>Table 15</v>
      </c>
      <c r="B18" s="92" t="s">
        <v>16</v>
      </c>
      <c r="C18" s="92"/>
      <c r="D18" s="92"/>
      <c r="E18" s="92"/>
      <c r="F18" s="92"/>
      <c r="G18" s="92"/>
      <c r="H18" s="92"/>
      <c r="I18" s="92"/>
      <c r="J18" s="92"/>
      <c r="K18" s="92"/>
      <c r="L18" s="92"/>
      <c r="M18" s="92"/>
      <c r="N18" s="92"/>
      <c r="O18" s="92"/>
      <c r="P18" s="92"/>
      <c r="Q18" s="92"/>
      <c r="R18" s="92"/>
      <c r="S18" s="92"/>
      <c r="T18" s="92"/>
      <c r="U18" s="92"/>
    </row>
    <row r="19" spans="1:21" ht="15" customHeight="1" x14ac:dyDescent="0.3">
      <c r="A19" s="60" t="str">
        <f>HYPERLINK("#'Table 16'!A1", "Table 16")</f>
        <v>Table 16</v>
      </c>
      <c r="B19" s="92" t="s">
        <v>17</v>
      </c>
      <c r="C19" s="92"/>
      <c r="D19" s="92"/>
      <c r="E19" s="92"/>
      <c r="F19" s="92"/>
      <c r="G19" s="92"/>
      <c r="H19" s="92"/>
      <c r="I19" s="92"/>
      <c r="J19" s="92"/>
      <c r="K19" s="92"/>
      <c r="L19" s="92"/>
      <c r="M19" s="92"/>
      <c r="N19" s="92"/>
      <c r="O19" s="92"/>
      <c r="P19" s="92"/>
      <c r="Q19" s="92"/>
      <c r="R19" s="92"/>
      <c r="S19" s="92"/>
      <c r="T19" s="92"/>
      <c r="U19" s="92"/>
    </row>
    <row r="20" spans="1:21" ht="15" customHeight="1" x14ac:dyDescent="0.3">
      <c r="A20" s="60" t="str">
        <f>HYPERLINK("#'Table 17'!A1", "Table 17")</f>
        <v>Table 17</v>
      </c>
      <c r="B20" s="92" t="s">
        <v>18</v>
      </c>
      <c r="C20" s="92"/>
      <c r="D20" s="92"/>
      <c r="E20" s="92"/>
      <c r="F20" s="92"/>
      <c r="G20" s="92"/>
      <c r="H20" s="92"/>
      <c r="I20" s="92"/>
      <c r="J20" s="92"/>
      <c r="K20" s="92"/>
      <c r="L20" s="92"/>
      <c r="M20" s="92"/>
      <c r="N20" s="92"/>
      <c r="O20" s="92"/>
      <c r="P20" s="92"/>
      <c r="Q20" s="92"/>
      <c r="R20" s="92"/>
      <c r="S20" s="92"/>
      <c r="T20" s="92"/>
      <c r="U20" s="92"/>
    </row>
    <row r="21" spans="1:21" ht="15" customHeight="1" x14ac:dyDescent="0.3"/>
    <row r="22" spans="1:21" ht="15" customHeight="1" x14ac:dyDescent="0.3">
      <c r="A22" t="s">
        <v>19</v>
      </c>
    </row>
    <row r="23" spans="1:21" ht="15" customHeight="1" x14ac:dyDescent="0.3">
      <c r="A23" s="1" t="s">
        <v>20</v>
      </c>
    </row>
    <row r="24" spans="1:21" ht="15" customHeight="1" x14ac:dyDescent="0.3"/>
    <row r="25" spans="1:21" ht="30" customHeight="1" x14ac:dyDescent="0.3">
      <c r="A25" s="92" t="s">
        <v>21</v>
      </c>
      <c r="B25" s="92"/>
      <c r="C25" s="92"/>
      <c r="D25" s="92"/>
      <c r="E25" s="92"/>
      <c r="F25" s="92"/>
      <c r="G25" s="92"/>
      <c r="H25" s="92"/>
      <c r="I25" s="92"/>
      <c r="J25" s="92"/>
      <c r="K25" s="92"/>
      <c r="L25" s="92"/>
      <c r="M25" s="92"/>
      <c r="N25" s="92"/>
      <c r="O25" s="92"/>
      <c r="P25" s="92"/>
      <c r="Q25" s="92"/>
      <c r="R25" s="92"/>
      <c r="S25" s="92"/>
      <c r="T25" s="92"/>
      <c r="U25" s="92"/>
    </row>
    <row r="26" spans="1:21" ht="15" customHeight="1" x14ac:dyDescent="0.3">
      <c r="A26" s="1" t="s">
        <v>22</v>
      </c>
    </row>
    <row r="27" spans="1:21" ht="15" customHeight="1" x14ac:dyDescent="0.3"/>
    <row r="28" spans="1:21" ht="15" customHeight="1" x14ac:dyDescent="0.3">
      <c r="A28" s="4" t="s">
        <v>23</v>
      </c>
    </row>
    <row r="29" spans="1:21" ht="15" customHeight="1" x14ac:dyDescent="0.3">
      <c r="A29" s="4" t="s">
        <v>24</v>
      </c>
    </row>
    <row r="30" spans="1:21" ht="15" customHeight="1" x14ac:dyDescent="0.3">
      <c r="A30" s="4" t="s">
        <v>25</v>
      </c>
    </row>
  </sheetData>
  <mergeCells count="18">
    <mergeCell ref="A25:U25"/>
    <mergeCell ref="B9:U9"/>
    <mergeCell ref="B11:U11"/>
    <mergeCell ref="B12:U12"/>
    <mergeCell ref="B13:U13"/>
    <mergeCell ref="B14:U14"/>
    <mergeCell ref="B10:U10"/>
    <mergeCell ref="B15:U15"/>
    <mergeCell ref="B17:U17"/>
    <mergeCell ref="B18:U18"/>
    <mergeCell ref="B19:U19"/>
    <mergeCell ref="B20:U20"/>
    <mergeCell ref="B16:V16"/>
    <mergeCell ref="B4:U4"/>
    <mergeCell ref="B5:U5"/>
    <mergeCell ref="B6:U6"/>
    <mergeCell ref="B7:U7"/>
    <mergeCell ref="B8:U8"/>
  </mergeCells>
  <hyperlinks>
    <hyperlink ref="A23" r:id="rId1" xr:uid="{00000000-0004-0000-0000-000000000000}"/>
    <hyperlink ref="A26" r:id="rId2" xr:uid="{00000000-0004-0000-0000-000001000000}"/>
  </hyperlink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41"/>
  <sheetViews>
    <sheetView showGridLines="0" workbookViewId="0"/>
  </sheetViews>
  <sheetFormatPr defaultColWidth="11.44140625" defaultRowHeight="14.4" x14ac:dyDescent="0.3"/>
  <cols>
    <col min="1" max="1" width="30.6640625" customWidth="1"/>
    <col min="2" max="2" width="40.6640625" customWidth="1"/>
    <col min="3" max="3" width="25.6640625" customWidth="1"/>
    <col min="4" max="7" width="14.6640625" customWidth="1"/>
    <col min="8" max="8" width="17.6640625" customWidth="1"/>
  </cols>
  <sheetData>
    <row r="1" spans="1:8" x14ac:dyDescent="0.3">
      <c r="A1" s="1" t="str">
        <f>HYPERLINK("#'Contents'!A1", "Back to Contents")</f>
        <v>Back to Contents</v>
      </c>
    </row>
    <row r="2" spans="1:8" ht="18" customHeight="1" x14ac:dyDescent="0.3">
      <c r="A2" s="93" t="s">
        <v>246</v>
      </c>
      <c r="B2" s="93"/>
      <c r="C2" s="93"/>
      <c r="D2" s="93"/>
      <c r="E2" s="93"/>
      <c r="F2" s="93"/>
      <c r="G2" s="93"/>
      <c r="H2" s="93"/>
    </row>
    <row r="3" spans="1:8" ht="15" thickBot="1" x14ac:dyDescent="0.35">
      <c r="H3" s="9"/>
    </row>
    <row r="4" spans="1:8" ht="17.399999999999999" thickTop="1" thickBot="1" x14ac:dyDescent="0.35">
      <c r="A4" s="27" t="s">
        <v>183</v>
      </c>
      <c r="B4" s="27" t="s">
        <v>150</v>
      </c>
      <c r="C4" s="27" t="s">
        <v>184</v>
      </c>
      <c r="D4" s="28" t="s">
        <v>151</v>
      </c>
      <c r="E4" s="28" t="s">
        <v>243</v>
      </c>
      <c r="F4" s="28" t="s">
        <v>152</v>
      </c>
      <c r="G4" s="28" t="s">
        <v>153</v>
      </c>
      <c r="H4" s="86" t="s">
        <v>244</v>
      </c>
    </row>
    <row r="5" spans="1:8" x14ac:dyDescent="0.3">
      <c r="A5" s="112" t="s">
        <v>185</v>
      </c>
      <c r="B5" s="44" t="s">
        <v>157</v>
      </c>
      <c r="C5" s="54" t="s">
        <v>186</v>
      </c>
      <c r="D5" s="48">
        <v>2E-3</v>
      </c>
      <c r="E5" s="48">
        <v>6.4000000000000001E-2</v>
      </c>
      <c r="F5" s="48">
        <v>3.7999999999999999E-2</v>
      </c>
      <c r="G5" s="48">
        <v>0.97</v>
      </c>
      <c r="H5" s="48">
        <v>1</v>
      </c>
    </row>
    <row r="6" spans="1:8" x14ac:dyDescent="0.3">
      <c r="A6" s="110"/>
      <c r="B6" s="19" t="s">
        <v>159</v>
      </c>
      <c r="C6" s="55" t="s">
        <v>186</v>
      </c>
      <c r="D6" s="49">
        <v>-0.01</v>
      </c>
      <c r="E6" s="49">
        <v>0.01</v>
      </c>
      <c r="F6" s="49">
        <v>-0.98</v>
      </c>
      <c r="G6" s="49">
        <v>0.32700000000000001</v>
      </c>
      <c r="H6" s="49">
        <v>1</v>
      </c>
    </row>
    <row r="7" spans="1:8" x14ac:dyDescent="0.3">
      <c r="A7" s="113" t="s">
        <v>242</v>
      </c>
      <c r="B7" s="111" t="s">
        <v>157</v>
      </c>
      <c r="C7" s="53" t="s">
        <v>113</v>
      </c>
      <c r="D7" s="45">
        <v>0.182</v>
      </c>
      <c r="E7" s="45">
        <v>0.14499999999999999</v>
      </c>
      <c r="F7" s="45">
        <v>1.256</v>
      </c>
      <c r="G7" s="45">
        <v>0.20899999999999999</v>
      </c>
      <c r="H7" s="45">
        <v>1</v>
      </c>
    </row>
    <row r="8" spans="1:8" x14ac:dyDescent="0.3">
      <c r="A8" s="109"/>
      <c r="B8" s="106"/>
      <c r="C8" s="53" t="s">
        <v>118</v>
      </c>
      <c r="D8" s="45">
        <v>0.20599999999999999</v>
      </c>
      <c r="E8" s="45">
        <v>0.13600000000000001</v>
      </c>
      <c r="F8" s="45">
        <v>1.516</v>
      </c>
      <c r="G8" s="45">
        <v>0.129</v>
      </c>
      <c r="H8" s="45">
        <v>1</v>
      </c>
    </row>
    <row r="9" spans="1:8" x14ac:dyDescent="0.3">
      <c r="A9" s="109"/>
      <c r="B9" s="106"/>
      <c r="C9" s="53" t="s">
        <v>123</v>
      </c>
      <c r="D9" s="45">
        <v>0.23899999999999999</v>
      </c>
      <c r="E9" s="45">
        <v>0.13400000000000001</v>
      </c>
      <c r="F9" s="45">
        <v>1.786</v>
      </c>
      <c r="G9" s="45">
        <v>7.3999999999999996E-2</v>
      </c>
      <c r="H9" s="45">
        <v>1</v>
      </c>
    </row>
    <row r="10" spans="1:8" x14ac:dyDescent="0.3">
      <c r="A10" s="109"/>
      <c r="B10" s="106"/>
      <c r="C10" s="53" t="s">
        <v>128</v>
      </c>
      <c r="D10" s="45">
        <v>0.17699999999999999</v>
      </c>
      <c r="E10" s="45">
        <v>0.13700000000000001</v>
      </c>
      <c r="F10" s="45">
        <v>1.298</v>
      </c>
      <c r="G10" s="45">
        <v>0.19400000000000001</v>
      </c>
      <c r="H10" s="45">
        <v>1</v>
      </c>
    </row>
    <row r="11" spans="1:8" x14ac:dyDescent="0.3">
      <c r="A11" s="109"/>
      <c r="B11" s="109" t="s">
        <v>159</v>
      </c>
      <c r="C11" s="53" t="s">
        <v>113</v>
      </c>
      <c r="D11" s="45">
        <v>4.1000000000000002E-2</v>
      </c>
      <c r="E11" s="45">
        <v>2.5999999999999999E-2</v>
      </c>
      <c r="F11" s="45">
        <v>1.5649999999999999</v>
      </c>
      <c r="G11" s="45">
        <v>0.11799999999999999</v>
      </c>
      <c r="H11" s="45">
        <v>1</v>
      </c>
    </row>
    <row r="12" spans="1:8" x14ac:dyDescent="0.3">
      <c r="A12" s="109"/>
      <c r="B12" s="109"/>
      <c r="C12" s="53" t="s">
        <v>118</v>
      </c>
      <c r="D12" s="45">
        <v>3.6999999999999998E-2</v>
      </c>
      <c r="E12" s="45">
        <v>2.5000000000000001E-2</v>
      </c>
      <c r="F12" s="45">
        <v>1.452</v>
      </c>
      <c r="G12" s="45">
        <v>0.14599999999999999</v>
      </c>
      <c r="H12" s="45">
        <v>1</v>
      </c>
    </row>
    <row r="13" spans="1:8" x14ac:dyDescent="0.3">
      <c r="A13" s="109"/>
      <c r="B13" s="109"/>
      <c r="C13" s="53" t="s">
        <v>123</v>
      </c>
      <c r="D13" s="45">
        <v>3.5000000000000003E-2</v>
      </c>
      <c r="E13" s="45">
        <v>2.5000000000000001E-2</v>
      </c>
      <c r="F13" s="45">
        <v>1.3859999999999999</v>
      </c>
      <c r="G13" s="45">
        <v>0.16600000000000001</v>
      </c>
      <c r="H13" s="45">
        <v>1</v>
      </c>
    </row>
    <row r="14" spans="1:8" x14ac:dyDescent="0.3">
      <c r="A14" s="110"/>
      <c r="B14" s="110"/>
      <c r="C14" s="55" t="s">
        <v>128</v>
      </c>
      <c r="D14" s="49">
        <v>3.3000000000000002E-2</v>
      </c>
      <c r="E14" s="49">
        <v>2.5999999999999999E-2</v>
      </c>
      <c r="F14" s="49">
        <v>1.2969999999999999</v>
      </c>
      <c r="G14" s="49">
        <v>0.19500000000000001</v>
      </c>
      <c r="H14" s="49">
        <v>1</v>
      </c>
    </row>
    <row r="15" spans="1:8" x14ac:dyDescent="0.3">
      <c r="A15" s="113" t="s">
        <v>187</v>
      </c>
      <c r="B15" s="23" t="s">
        <v>157</v>
      </c>
      <c r="C15" s="53" t="s">
        <v>40</v>
      </c>
      <c r="D15" s="45">
        <v>-0.124</v>
      </c>
      <c r="E15" s="45">
        <v>6.4000000000000001E-2</v>
      </c>
      <c r="F15" s="45">
        <v>-1.9219999999999999</v>
      </c>
      <c r="G15" s="45">
        <v>5.5E-2</v>
      </c>
      <c r="H15" s="45">
        <v>1</v>
      </c>
    </row>
    <row r="16" spans="1:8" x14ac:dyDescent="0.3">
      <c r="A16" s="110"/>
      <c r="B16" s="19" t="s">
        <v>159</v>
      </c>
      <c r="C16" s="55" t="s">
        <v>40</v>
      </c>
      <c r="D16" s="49">
        <v>-1.4999999999999999E-2</v>
      </c>
      <c r="E16" s="49">
        <v>1.0999999999999999E-2</v>
      </c>
      <c r="F16" s="49">
        <v>-1.4219999999999999</v>
      </c>
      <c r="G16" s="49">
        <v>0.155</v>
      </c>
      <c r="H16" s="49">
        <v>1</v>
      </c>
    </row>
    <row r="17" spans="1:8" x14ac:dyDescent="0.3">
      <c r="A17" s="113" t="s">
        <v>188</v>
      </c>
      <c r="B17" s="23" t="s">
        <v>157</v>
      </c>
      <c r="C17" s="53" t="s">
        <v>189</v>
      </c>
      <c r="D17" s="45">
        <v>-9.1999999999999998E-2</v>
      </c>
      <c r="E17" s="45">
        <v>0.112</v>
      </c>
      <c r="F17" s="45">
        <v>-0.82199999999999995</v>
      </c>
      <c r="G17" s="45">
        <v>0.41099999999999998</v>
      </c>
      <c r="H17" s="45">
        <v>1</v>
      </c>
    </row>
    <row r="18" spans="1:8" x14ac:dyDescent="0.3">
      <c r="A18" s="110"/>
      <c r="B18" s="19" t="s">
        <v>159</v>
      </c>
      <c r="C18" s="55" t="s">
        <v>189</v>
      </c>
      <c r="D18" s="49">
        <v>-4.0000000000000001E-3</v>
      </c>
      <c r="E18" s="49">
        <v>1.7999999999999999E-2</v>
      </c>
      <c r="F18" s="49">
        <v>-0.246</v>
      </c>
      <c r="G18" s="49">
        <v>0.80600000000000005</v>
      </c>
      <c r="H18" s="49">
        <v>1</v>
      </c>
    </row>
    <row r="19" spans="1:8" x14ac:dyDescent="0.3">
      <c r="A19" s="114" t="s">
        <v>190</v>
      </c>
      <c r="B19" s="111" t="s">
        <v>157</v>
      </c>
      <c r="C19" s="53">
        <v>2</v>
      </c>
      <c r="D19" s="45">
        <v>0.123</v>
      </c>
      <c r="E19" s="45">
        <v>0.108</v>
      </c>
      <c r="F19" s="45">
        <v>1.135</v>
      </c>
      <c r="G19" s="45">
        <v>0.25600000000000001</v>
      </c>
      <c r="H19" s="45">
        <v>1</v>
      </c>
    </row>
    <row r="20" spans="1:8" x14ac:dyDescent="0.3">
      <c r="A20" s="115"/>
      <c r="B20" s="106"/>
      <c r="C20" s="53">
        <v>3</v>
      </c>
      <c r="D20" s="45">
        <v>2.5999999999999999E-2</v>
      </c>
      <c r="E20" s="45">
        <v>0.105</v>
      </c>
      <c r="F20" s="45">
        <v>0.246</v>
      </c>
      <c r="G20" s="45">
        <v>0.80600000000000005</v>
      </c>
      <c r="H20" s="45">
        <v>1</v>
      </c>
    </row>
    <row r="21" spans="1:8" x14ac:dyDescent="0.3">
      <c r="A21" s="115"/>
      <c r="B21" s="106"/>
      <c r="C21" s="53">
        <v>4</v>
      </c>
      <c r="D21" s="45">
        <v>4.1000000000000002E-2</v>
      </c>
      <c r="E21" s="45">
        <v>0.10299999999999999</v>
      </c>
      <c r="F21" s="45">
        <v>0.39900000000000002</v>
      </c>
      <c r="G21" s="45">
        <v>0.69</v>
      </c>
      <c r="H21" s="45">
        <v>1</v>
      </c>
    </row>
    <row r="22" spans="1:8" x14ac:dyDescent="0.3">
      <c r="A22" s="115"/>
      <c r="B22" s="106"/>
      <c r="C22" s="53" t="s">
        <v>69</v>
      </c>
      <c r="D22" s="45">
        <v>0.24199999999999999</v>
      </c>
      <c r="E22" s="45">
        <v>0.104</v>
      </c>
      <c r="F22" s="45">
        <v>2.3199999999999998</v>
      </c>
      <c r="G22" s="45">
        <v>0.02</v>
      </c>
      <c r="H22" s="45">
        <v>1</v>
      </c>
    </row>
    <row r="23" spans="1:8" x14ac:dyDescent="0.3">
      <c r="A23" s="115"/>
      <c r="B23" s="109" t="s">
        <v>159</v>
      </c>
      <c r="C23" s="53">
        <v>2</v>
      </c>
      <c r="D23" s="45">
        <v>1E-3</v>
      </c>
      <c r="E23" s="45">
        <v>1.7000000000000001E-2</v>
      </c>
      <c r="F23" s="45">
        <v>7.1999999999999995E-2</v>
      </c>
      <c r="G23" s="45">
        <v>0.94299999999999995</v>
      </c>
      <c r="H23" s="45">
        <v>1</v>
      </c>
    </row>
    <row r="24" spans="1:8" x14ac:dyDescent="0.3">
      <c r="A24" s="115"/>
      <c r="B24" s="109"/>
      <c r="C24" s="53">
        <v>3</v>
      </c>
      <c r="D24" s="45">
        <v>-2.5999999999999999E-2</v>
      </c>
      <c r="E24" s="45">
        <v>1.6E-2</v>
      </c>
      <c r="F24" s="45">
        <v>-1.6870000000000001</v>
      </c>
      <c r="G24" s="45">
        <v>9.1999999999999998E-2</v>
      </c>
      <c r="H24" s="45">
        <v>1</v>
      </c>
    </row>
    <row r="25" spans="1:8" x14ac:dyDescent="0.3">
      <c r="A25" s="115"/>
      <c r="B25" s="109"/>
      <c r="C25" s="53">
        <v>4</v>
      </c>
      <c r="D25" s="45">
        <v>-1.4999999999999999E-2</v>
      </c>
      <c r="E25" s="45">
        <v>1.4999999999999999E-2</v>
      </c>
      <c r="F25" s="45">
        <v>-0.96499999999999997</v>
      </c>
      <c r="G25" s="45">
        <v>0.33500000000000002</v>
      </c>
      <c r="H25" s="45">
        <v>1</v>
      </c>
    </row>
    <row r="26" spans="1:8" x14ac:dyDescent="0.3">
      <c r="A26" s="116"/>
      <c r="B26" s="110"/>
      <c r="C26" s="55" t="s">
        <v>69</v>
      </c>
      <c r="D26" s="49">
        <v>1.7000000000000001E-2</v>
      </c>
      <c r="E26" s="49">
        <v>1.6E-2</v>
      </c>
      <c r="F26" s="49">
        <v>1.0309999999999999</v>
      </c>
      <c r="G26" s="49">
        <v>0.30299999999999999</v>
      </c>
      <c r="H26" s="49">
        <v>1</v>
      </c>
    </row>
    <row r="27" spans="1:8" ht="14.4" customHeight="1" x14ac:dyDescent="0.3">
      <c r="A27" s="108" t="s">
        <v>245</v>
      </c>
      <c r="B27" s="23" t="s">
        <v>157</v>
      </c>
      <c r="C27" s="53" t="s">
        <v>77</v>
      </c>
      <c r="D27" s="45">
        <v>-4.9000000000000002E-2</v>
      </c>
      <c r="E27" s="45">
        <v>7.0999999999999994E-2</v>
      </c>
      <c r="F27" s="45">
        <v>-0.68400000000000005</v>
      </c>
      <c r="G27" s="45">
        <v>0.49399999999999999</v>
      </c>
      <c r="H27" s="45">
        <v>1</v>
      </c>
    </row>
    <row r="28" spans="1:8" x14ac:dyDescent="0.3">
      <c r="A28" s="104"/>
      <c r="B28" s="19" t="s">
        <v>159</v>
      </c>
      <c r="C28" s="55" t="s">
        <v>77</v>
      </c>
      <c r="D28" s="49">
        <v>4.0000000000000001E-3</v>
      </c>
      <c r="E28" s="49">
        <v>0.01</v>
      </c>
      <c r="F28" s="49">
        <v>0.42099999999999999</v>
      </c>
      <c r="G28" s="49">
        <v>0.67400000000000004</v>
      </c>
      <c r="H28" s="49">
        <v>1</v>
      </c>
    </row>
    <row r="29" spans="1:8" ht="14.4" customHeight="1" x14ac:dyDescent="0.3">
      <c r="A29" s="108" t="s">
        <v>191</v>
      </c>
      <c r="B29" s="23" t="s">
        <v>157</v>
      </c>
      <c r="C29" s="58" t="s">
        <v>86</v>
      </c>
      <c r="D29" s="50">
        <v>7.5999999999999998E-2</v>
      </c>
      <c r="E29" s="50">
        <v>0.113</v>
      </c>
      <c r="F29" s="50">
        <v>0.67400000000000004</v>
      </c>
      <c r="G29" s="50">
        <v>0.5</v>
      </c>
      <c r="H29" s="50">
        <v>1</v>
      </c>
    </row>
    <row r="30" spans="1:8" x14ac:dyDescent="0.3">
      <c r="A30" s="104"/>
      <c r="B30" s="59" t="s">
        <v>159</v>
      </c>
      <c r="C30" s="55" t="s">
        <v>86</v>
      </c>
      <c r="D30" s="49">
        <v>-5.0000000000000001E-3</v>
      </c>
      <c r="E30" s="49">
        <v>1.7000000000000001E-2</v>
      </c>
      <c r="F30" s="49">
        <v>-0.26900000000000002</v>
      </c>
      <c r="G30" s="49">
        <v>0.78800000000000003</v>
      </c>
      <c r="H30" s="49">
        <v>1</v>
      </c>
    </row>
    <row r="31" spans="1:8" x14ac:dyDescent="0.3">
      <c r="A31" s="15"/>
      <c r="B31" s="57"/>
      <c r="C31" s="53"/>
      <c r="D31" s="45"/>
      <c r="E31" s="45"/>
      <c r="F31" s="45"/>
      <c r="G31" s="45"/>
      <c r="H31" s="45"/>
    </row>
    <row r="32" spans="1:8" x14ac:dyDescent="0.3">
      <c r="A32" s="15" t="s">
        <v>96</v>
      </c>
      <c r="B32" s="17"/>
      <c r="C32" s="53"/>
      <c r="D32" s="45"/>
      <c r="E32" s="45"/>
      <c r="F32" s="45"/>
      <c r="G32" s="45"/>
      <c r="H32" s="45"/>
    </row>
    <row r="33" spans="1:8" ht="42" customHeight="1" x14ac:dyDescent="0.3">
      <c r="A33" s="96" t="s">
        <v>200</v>
      </c>
      <c r="B33" s="96"/>
      <c r="C33" s="96"/>
      <c r="D33" s="96"/>
      <c r="E33" s="96"/>
      <c r="F33" s="96"/>
      <c r="G33" s="96"/>
      <c r="H33" s="96"/>
    </row>
    <row r="34" spans="1:8" ht="29.4" customHeight="1" x14ac:dyDescent="0.3">
      <c r="A34" s="117" t="s">
        <v>192</v>
      </c>
      <c r="B34" s="117"/>
      <c r="C34" s="117"/>
      <c r="D34" s="117"/>
      <c r="E34" s="117"/>
      <c r="F34" s="117"/>
      <c r="G34" s="117"/>
      <c r="H34" s="117"/>
    </row>
    <row r="35" spans="1:8" ht="14.4" customHeight="1" x14ac:dyDescent="0.3">
      <c r="A35" s="96" t="s">
        <v>193</v>
      </c>
      <c r="B35" s="96"/>
      <c r="C35" s="96"/>
      <c r="D35" s="96"/>
      <c r="E35" s="96"/>
      <c r="F35" s="96"/>
      <c r="G35" s="96"/>
      <c r="H35" s="96"/>
    </row>
    <row r="36" spans="1:8" ht="30" customHeight="1" x14ac:dyDescent="0.3">
      <c r="A36" s="97" t="s">
        <v>194</v>
      </c>
      <c r="B36" s="97"/>
      <c r="C36" s="97"/>
      <c r="D36" s="97"/>
      <c r="E36" s="97"/>
      <c r="F36" s="97"/>
      <c r="G36" s="97"/>
      <c r="H36" s="97"/>
    </row>
    <row r="37" spans="1:8" ht="15" customHeight="1" x14ac:dyDescent="0.3">
      <c r="A37" s="94" t="s">
        <v>195</v>
      </c>
      <c r="B37" s="94"/>
      <c r="C37" s="94"/>
      <c r="D37" s="94"/>
      <c r="E37" s="94"/>
      <c r="F37" s="94"/>
      <c r="G37" s="94"/>
      <c r="H37" s="94"/>
    </row>
    <row r="38" spans="1:8" x14ac:dyDescent="0.3">
      <c r="A38" s="94" t="s">
        <v>196</v>
      </c>
      <c r="B38" s="94"/>
      <c r="C38" s="94"/>
      <c r="D38" s="94"/>
      <c r="E38" s="94"/>
      <c r="F38" s="94"/>
      <c r="G38" s="94"/>
      <c r="H38" s="94"/>
    </row>
    <row r="39" spans="1:8" ht="30" customHeight="1" x14ac:dyDescent="0.3">
      <c r="A39" s="94" t="s">
        <v>197</v>
      </c>
      <c r="B39" s="94"/>
      <c r="C39" s="94"/>
      <c r="D39" s="94"/>
      <c r="E39" s="94"/>
      <c r="F39" s="94"/>
      <c r="G39" s="94"/>
      <c r="H39" s="94"/>
    </row>
    <row r="40" spans="1:8" ht="15" customHeight="1" x14ac:dyDescent="0.3">
      <c r="A40" s="97" t="s">
        <v>198</v>
      </c>
      <c r="B40" s="97"/>
      <c r="C40" s="97"/>
      <c r="D40" s="97"/>
      <c r="E40" s="97"/>
      <c r="F40" s="97"/>
      <c r="G40" s="97"/>
      <c r="H40" s="97"/>
    </row>
    <row r="41" spans="1:8" ht="15" customHeight="1" x14ac:dyDescent="0.3">
      <c r="A41" s="97" t="s">
        <v>199</v>
      </c>
      <c r="B41" s="97"/>
      <c r="C41" s="97"/>
      <c r="D41" s="97"/>
      <c r="E41" s="97"/>
      <c r="F41" s="97"/>
      <c r="G41" s="97"/>
      <c r="H41" s="97"/>
    </row>
  </sheetData>
  <mergeCells count="21">
    <mergeCell ref="A40:H40"/>
    <mergeCell ref="A41:H41"/>
    <mergeCell ref="A39:H39"/>
    <mergeCell ref="A2:H2"/>
    <mergeCell ref="A33:H33"/>
    <mergeCell ref="A34:H34"/>
    <mergeCell ref="A35:H35"/>
    <mergeCell ref="A36:H36"/>
    <mergeCell ref="A37:H37"/>
    <mergeCell ref="A38:H38"/>
    <mergeCell ref="A27:A28"/>
    <mergeCell ref="A29:A30"/>
    <mergeCell ref="A15:A16"/>
    <mergeCell ref="A17:A18"/>
    <mergeCell ref="A19:A26"/>
    <mergeCell ref="A5:A6"/>
    <mergeCell ref="A7:A14"/>
    <mergeCell ref="B7:B10"/>
    <mergeCell ref="B11:B14"/>
    <mergeCell ref="B19:B22"/>
    <mergeCell ref="B23:B26"/>
  </mergeCells>
  <pageMargins left="0.7" right="0.7" top="0.75" bottom="0.75" header="0.3" footer="0.3"/>
  <pageSetup paperSize="9"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41"/>
  <sheetViews>
    <sheetView showGridLines="0" workbookViewId="0"/>
  </sheetViews>
  <sheetFormatPr defaultColWidth="11.44140625" defaultRowHeight="14.4" x14ac:dyDescent="0.3"/>
  <cols>
    <col min="1" max="1" width="30.6640625" customWidth="1"/>
    <col min="2" max="2" width="40.6640625" customWidth="1"/>
    <col min="3" max="3" width="25.6640625" customWidth="1"/>
    <col min="4" max="7" width="14.6640625" customWidth="1"/>
    <col min="8" max="8" width="17.6640625" customWidth="1"/>
  </cols>
  <sheetData>
    <row r="1" spans="1:8" x14ac:dyDescent="0.3">
      <c r="A1" s="1" t="str">
        <f>HYPERLINK("#'Contents'!A1", "Back to Contents")</f>
        <v>Back to Contents</v>
      </c>
    </row>
    <row r="2" spans="1:8" ht="18" customHeight="1" x14ac:dyDescent="0.3">
      <c r="A2" s="93" t="s">
        <v>247</v>
      </c>
      <c r="B2" s="94"/>
      <c r="C2" s="94"/>
      <c r="D2" s="94"/>
      <c r="E2" s="94"/>
      <c r="F2" s="94"/>
      <c r="G2" s="94"/>
      <c r="H2" s="94"/>
    </row>
    <row r="3" spans="1:8" ht="15" thickBot="1" x14ac:dyDescent="0.35">
      <c r="H3" s="9"/>
    </row>
    <row r="4" spans="1:8" ht="17.399999999999999" thickTop="1" thickBot="1" x14ac:dyDescent="0.35">
      <c r="A4" s="27" t="s">
        <v>183</v>
      </c>
      <c r="B4" s="27" t="s">
        <v>150</v>
      </c>
      <c r="C4" s="27" t="s">
        <v>184</v>
      </c>
      <c r="D4" s="28" t="s">
        <v>151</v>
      </c>
      <c r="E4" s="28" t="s">
        <v>243</v>
      </c>
      <c r="F4" s="28" t="s">
        <v>152</v>
      </c>
      <c r="G4" s="28" t="s">
        <v>153</v>
      </c>
      <c r="H4" s="86" t="s">
        <v>244</v>
      </c>
    </row>
    <row r="5" spans="1:8" x14ac:dyDescent="0.3">
      <c r="A5" s="112" t="s">
        <v>185</v>
      </c>
      <c r="B5" s="44" t="s">
        <v>155</v>
      </c>
      <c r="C5" s="54" t="s">
        <v>186</v>
      </c>
      <c r="D5" s="48">
        <v>4.4999999999999998E-2</v>
      </c>
      <c r="E5" s="48">
        <v>8.6999999999999994E-2</v>
      </c>
      <c r="F5" s="48">
        <v>0.52300000000000002</v>
      </c>
      <c r="G5" s="48">
        <v>0.60099999999999998</v>
      </c>
      <c r="H5" s="48">
        <v>1</v>
      </c>
    </row>
    <row r="6" spans="1:8" x14ac:dyDescent="0.3">
      <c r="A6" s="110"/>
      <c r="B6" s="19" t="s">
        <v>158</v>
      </c>
      <c r="C6" s="55" t="s">
        <v>186</v>
      </c>
      <c r="D6" s="49">
        <v>4.0000000000000001E-3</v>
      </c>
      <c r="E6" s="49">
        <v>1.2E-2</v>
      </c>
      <c r="F6" s="49">
        <v>0.32300000000000001</v>
      </c>
      <c r="G6" s="49">
        <v>0.746</v>
      </c>
      <c r="H6" s="49">
        <v>1</v>
      </c>
    </row>
    <row r="7" spans="1:8" x14ac:dyDescent="0.3">
      <c r="A7" s="113" t="s">
        <v>242</v>
      </c>
      <c r="B7" s="111" t="s">
        <v>155</v>
      </c>
      <c r="C7" s="53" t="s">
        <v>113</v>
      </c>
      <c r="D7" s="45">
        <v>0.26700000000000002</v>
      </c>
      <c r="E7" s="45">
        <v>0.19900000000000001</v>
      </c>
      <c r="F7" s="45">
        <v>1.3440000000000001</v>
      </c>
      <c r="G7" s="45">
        <v>0.17899999999999999</v>
      </c>
      <c r="H7" s="45">
        <v>1</v>
      </c>
    </row>
    <row r="8" spans="1:8" x14ac:dyDescent="0.3">
      <c r="A8" s="109"/>
      <c r="B8" s="106"/>
      <c r="C8" s="53" t="s">
        <v>118</v>
      </c>
      <c r="D8" s="45">
        <v>0.30599999999999999</v>
      </c>
      <c r="E8" s="45">
        <v>0.19500000000000001</v>
      </c>
      <c r="F8" s="45">
        <v>1.5740000000000001</v>
      </c>
      <c r="G8" s="45">
        <v>0.115</v>
      </c>
      <c r="H8" s="45">
        <v>1</v>
      </c>
    </row>
    <row r="9" spans="1:8" x14ac:dyDescent="0.3">
      <c r="A9" s="109"/>
      <c r="B9" s="106"/>
      <c r="C9" s="53" t="s">
        <v>123</v>
      </c>
      <c r="D9" s="45">
        <v>0.27300000000000002</v>
      </c>
      <c r="E9" s="45">
        <v>0.19500000000000001</v>
      </c>
      <c r="F9" s="45">
        <v>1.397</v>
      </c>
      <c r="G9" s="45">
        <v>0.16200000000000001</v>
      </c>
      <c r="H9" s="45">
        <v>1</v>
      </c>
    </row>
    <row r="10" spans="1:8" x14ac:dyDescent="0.3">
      <c r="A10" s="109"/>
      <c r="B10" s="106"/>
      <c r="C10" s="53" t="s">
        <v>128</v>
      </c>
      <c r="D10" s="45">
        <v>0.20300000000000001</v>
      </c>
      <c r="E10" s="45">
        <v>0.20599999999999999</v>
      </c>
      <c r="F10" s="45">
        <v>0.98299999999999998</v>
      </c>
      <c r="G10" s="45">
        <v>0.32600000000000001</v>
      </c>
      <c r="H10" s="45">
        <v>1</v>
      </c>
    </row>
    <row r="11" spans="1:8" x14ac:dyDescent="0.3">
      <c r="A11" s="109"/>
      <c r="B11" s="109" t="s">
        <v>158</v>
      </c>
      <c r="C11" s="53" t="s">
        <v>113</v>
      </c>
      <c r="D11" s="45">
        <v>-2.9000000000000001E-2</v>
      </c>
      <c r="E11" s="45">
        <v>3.2000000000000001E-2</v>
      </c>
      <c r="F11" s="45">
        <v>-0.91100000000000003</v>
      </c>
      <c r="G11" s="45">
        <v>0.36199999999999999</v>
      </c>
      <c r="H11" s="45">
        <v>1</v>
      </c>
    </row>
    <row r="12" spans="1:8" x14ac:dyDescent="0.3">
      <c r="A12" s="109"/>
      <c r="B12" s="109"/>
      <c r="C12" s="53" t="s">
        <v>118</v>
      </c>
      <c r="D12" s="45">
        <v>-2.4E-2</v>
      </c>
      <c r="E12" s="45">
        <v>3.1E-2</v>
      </c>
      <c r="F12" s="45">
        <v>-0.76200000000000001</v>
      </c>
      <c r="G12" s="45">
        <v>0.44600000000000001</v>
      </c>
      <c r="H12" s="45">
        <v>1</v>
      </c>
    </row>
    <row r="13" spans="1:8" x14ac:dyDescent="0.3">
      <c r="A13" s="109"/>
      <c r="B13" s="109"/>
      <c r="C13" s="53" t="s">
        <v>123</v>
      </c>
      <c r="D13" s="45">
        <v>-2.5000000000000001E-2</v>
      </c>
      <c r="E13" s="45">
        <v>3.1E-2</v>
      </c>
      <c r="F13" s="45">
        <v>-0.81599999999999995</v>
      </c>
      <c r="G13" s="45">
        <v>0.41499999999999998</v>
      </c>
      <c r="H13" s="45">
        <v>1</v>
      </c>
    </row>
    <row r="14" spans="1:8" x14ac:dyDescent="0.3">
      <c r="A14" s="110"/>
      <c r="B14" s="110"/>
      <c r="C14" s="55" t="s">
        <v>128</v>
      </c>
      <c r="D14" s="49">
        <v>-2.3E-2</v>
      </c>
      <c r="E14" s="49">
        <v>3.1E-2</v>
      </c>
      <c r="F14" s="49">
        <v>-0.75</v>
      </c>
      <c r="G14" s="49">
        <v>0.45300000000000001</v>
      </c>
      <c r="H14" s="49">
        <v>1</v>
      </c>
    </row>
    <row r="15" spans="1:8" x14ac:dyDescent="0.3">
      <c r="A15" s="113" t="s">
        <v>187</v>
      </c>
      <c r="B15" s="23" t="s">
        <v>155</v>
      </c>
      <c r="C15" s="53" t="s">
        <v>40</v>
      </c>
      <c r="D15" s="47">
        <v>-0.123</v>
      </c>
      <c r="E15" s="47">
        <v>8.5999999999999993E-2</v>
      </c>
      <c r="F15" s="47">
        <v>-1.427</v>
      </c>
      <c r="G15" s="47">
        <v>0.154</v>
      </c>
      <c r="H15" s="47">
        <v>1</v>
      </c>
    </row>
    <row r="16" spans="1:8" x14ac:dyDescent="0.3">
      <c r="A16" s="110"/>
      <c r="B16" s="19" t="s">
        <v>158</v>
      </c>
      <c r="C16" s="55" t="s">
        <v>40</v>
      </c>
      <c r="D16" s="49">
        <v>2.3E-2</v>
      </c>
      <c r="E16" s="49">
        <v>1.0999999999999999E-2</v>
      </c>
      <c r="F16" s="49">
        <v>2.1030000000000002</v>
      </c>
      <c r="G16" s="49">
        <v>3.5000000000000003E-2</v>
      </c>
      <c r="H16" s="49">
        <v>1</v>
      </c>
    </row>
    <row r="17" spans="1:8" x14ac:dyDescent="0.3">
      <c r="A17" s="113" t="s">
        <v>188</v>
      </c>
      <c r="B17" s="23" t="s">
        <v>155</v>
      </c>
      <c r="C17" s="53" t="s">
        <v>189</v>
      </c>
      <c r="D17" s="45">
        <v>-0.03</v>
      </c>
      <c r="E17" s="45">
        <v>0.154</v>
      </c>
      <c r="F17" s="45">
        <v>-0.192</v>
      </c>
      <c r="G17" s="45">
        <v>0.84699999999999998</v>
      </c>
      <c r="H17" s="45">
        <v>1</v>
      </c>
    </row>
    <row r="18" spans="1:8" x14ac:dyDescent="0.3">
      <c r="A18" s="110"/>
      <c r="B18" s="19" t="s">
        <v>158</v>
      </c>
      <c r="C18" s="55" t="s">
        <v>189</v>
      </c>
      <c r="D18" s="49">
        <v>1.9E-2</v>
      </c>
      <c r="E18" s="49">
        <v>1.9E-2</v>
      </c>
      <c r="F18" s="49">
        <v>0.95299999999999996</v>
      </c>
      <c r="G18" s="49">
        <v>0.34</v>
      </c>
      <c r="H18" s="49">
        <v>1</v>
      </c>
    </row>
    <row r="19" spans="1:8" x14ac:dyDescent="0.3">
      <c r="A19" s="114" t="s">
        <v>190</v>
      </c>
      <c r="B19" s="111" t="s">
        <v>155</v>
      </c>
      <c r="C19" s="53">
        <v>2</v>
      </c>
      <c r="D19" s="45">
        <v>0.38500000000000001</v>
      </c>
      <c r="E19" s="45">
        <v>0.14099999999999999</v>
      </c>
      <c r="F19" s="45">
        <v>2.7290000000000001</v>
      </c>
      <c r="G19" s="45">
        <v>6.0000000000000001E-3</v>
      </c>
      <c r="H19" s="45">
        <v>0.33100000000000002</v>
      </c>
    </row>
    <row r="20" spans="1:8" x14ac:dyDescent="0.3">
      <c r="A20" s="115"/>
      <c r="B20" s="106"/>
      <c r="C20" s="53">
        <v>3</v>
      </c>
      <c r="D20" s="45">
        <v>4.4999999999999998E-2</v>
      </c>
      <c r="E20" s="45">
        <v>0.13300000000000001</v>
      </c>
      <c r="F20" s="45">
        <v>0.33500000000000002</v>
      </c>
      <c r="G20" s="45">
        <v>0.73799999999999999</v>
      </c>
      <c r="H20" s="45">
        <v>1</v>
      </c>
    </row>
    <row r="21" spans="1:8" x14ac:dyDescent="0.3">
      <c r="A21" s="115"/>
      <c r="B21" s="106"/>
      <c r="C21" s="53">
        <v>4</v>
      </c>
      <c r="D21" s="45">
        <v>0.13800000000000001</v>
      </c>
      <c r="E21" s="45">
        <v>0.13200000000000001</v>
      </c>
      <c r="F21" s="45">
        <v>1.04</v>
      </c>
      <c r="G21" s="45">
        <v>0.29799999999999999</v>
      </c>
      <c r="H21" s="45">
        <v>1</v>
      </c>
    </row>
    <row r="22" spans="1:8" x14ac:dyDescent="0.3">
      <c r="A22" s="115"/>
      <c r="B22" s="106"/>
      <c r="C22" s="53" t="s">
        <v>69</v>
      </c>
      <c r="D22" s="45">
        <v>0.13500000000000001</v>
      </c>
      <c r="E22" s="45">
        <v>0.13500000000000001</v>
      </c>
      <c r="F22" s="45">
        <v>1.002</v>
      </c>
      <c r="G22" s="45">
        <v>0.316</v>
      </c>
      <c r="H22" s="45">
        <v>1</v>
      </c>
    </row>
    <row r="23" spans="1:8" x14ac:dyDescent="0.3">
      <c r="A23" s="115"/>
      <c r="B23" s="109" t="s">
        <v>158</v>
      </c>
      <c r="C23" s="53">
        <v>2</v>
      </c>
      <c r="D23" s="45">
        <v>-2.8000000000000001E-2</v>
      </c>
      <c r="E23" s="45">
        <v>1.7999999999999999E-2</v>
      </c>
      <c r="F23" s="45">
        <v>-1.585</v>
      </c>
      <c r="G23" s="45">
        <v>0.113</v>
      </c>
      <c r="H23" s="45">
        <v>1</v>
      </c>
    </row>
    <row r="24" spans="1:8" x14ac:dyDescent="0.3">
      <c r="A24" s="115"/>
      <c r="B24" s="109"/>
      <c r="C24" s="53">
        <v>3</v>
      </c>
      <c r="D24" s="45">
        <v>8.0000000000000002E-3</v>
      </c>
      <c r="E24" s="45">
        <v>1.6E-2</v>
      </c>
      <c r="F24" s="45">
        <v>0.495</v>
      </c>
      <c r="G24" s="45">
        <v>0.621</v>
      </c>
      <c r="H24" s="45">
        <v>1</v>
      </c>
    </row>
    <row r="25" spans="1:8" x14ac:dyDescent="0.3">
      <c r="A25" s="115"/>
      <c r="B25" s="109"/>
      <c r="C25" s="53">
        <v>4</v>
      </c>
      <c r="D25" s="45">
        <v>-1.4999999999999999E-2</v>
      </c>
      <c r="E25" s="45">
        <v>1.6E-2</v>
      </c>
      <c r="F25" s="45">
        <v>-0.91</v>
      </c>
      <c r="G25" s="45">
        <v>0.36299999999999999</v>
      </c>
      <c r="H25" s="45">
        <v>1</v>
      </c>
    </row>
    <row r="26" spans="1:8" x14ac:dyDescent="0.3">
      <c r="A26" s="116"/>
      <c r="B26" s="110"/>
      <c r="C26" s="55" t="s">
        <v>69</v>
      </c>
      <c r="D26" s="49">
        <v>-2.1999999999999999E-2</v>
      </c>
      <c r="E26" s="49">
        <v>1.7000000000000001E-2</v>
      </c>
      <c r="F26" s="49">
        <v>-1.2889999999999999</v>
      </c>
      <c r="G26" s="49">
        <v>0.19700000000000001</v>
      </c>
      <c r="H26" s="49">
        <v>1</v>
      </c>
    </row>
    <row r="27" spans="1:8" ht="14.4" customHeight="1" x14ac:dyDescent="0.3">
      <c r="A27" s="108" t="s">
        <v>245</v>
      </c>
      <c r="B27" s="23" t="s">
        <v>155</v>
      </c>
      <c r="C27" s="53" t="s">
        <v>77</v>
      </c>
      <c r="D27" s="45">
        <v>-0.03</v>
      </c>
      <c r="E27" s="45">
        <v>9.1999999999999998E-2</v>
      </c>
      <c r="F27" s="45">
        <v>-0.32500000000000001</v>
      </c>
      <c r="G27" s="45">
        <v>0.745</v>
      </c>
      <c r="H27" s="45">
        <v>1</v>
      </c>
    </row>
    <row r="28" spans="1:8" x14ac:dyDescent="0.3">
      <c r="A28" s="104"/>
      <c r="B28" s="19" t="s">
        <v>158</v>
      </c>
      <c r="C28" s="55" t="s">
        <v>77</v>
      </c>
      <c r="D28" s="49">
        <v>-1E-3</v>
      </c>
      <c r="E28" s="49">
        <v>0.01</v>
      </c>
      <c r="F28" s="49">
        <v>-0.114</v>
      </c>
      <c r="G28" s="49">
        <v>0.90900000000000003</v>
      </c>
      <c r="H28" s="49">
        <v>1</v>
      </c>
    </row>
    <row r="29" spans="1:8" ht="14.4" customHeight="1" x14ac:dyDescent="0.3">
      <c r="A29" s="108" t="s">
        <v>191</v>
      </c>
      <c r="B29" s="23" t="s">
        <v>155</v>
      </c>
      <c r="C29" s="56" t="s">
        <v>86</v>
      </c>
      <c r="D29" s="45">
        <v>0.13500000000000001</v>
      </c>
      <c r="E29" s="45">
        <v>0.155</v>
      </c>
      <c r="F29" s="45">
        <v>0.871</v>
      </c>
      <c r="G29" s="45">
        <v>0.38400000000000001</v>
      </c>
      <c r="H29" s="45">
        <v>1</v>
      </c>
    </row>
    <row r="30" spans="1:8" x14ac:dyDescent="0.3">
      <c r="A30" s="104"/>
      <c r="B30" s="59" t="s">
        <v>158</v>
      </c>
      <c r="C30" s="55" t="s">
        <v>86</v>
      </c>
      <c r="D30" s="49">
        <v>-1.4999999999999999E-2</v>
      </c>
      <c r="E30" s="49">
        <v>1.7000000000000001E-2</v>
      </c>
      <c r="F30" s="49">
        <v>-0.877</v>
      </c>
      <c r="G30" s="49">
        <v>0.38</v>
      </c>
      <c r="H30" s="49">
        <v>1</v>
      </c>
    </row>
    <row r="31" spans="1:8" x14ac:dyDescent="0.3">
      <c r="A31" s="15"/>
      <c r="B31" s="57"/>
      <c r="C31" s="53"/>
      <c r="D31" s="45"/>
      <c r="E31" s="45"/>
      <c r="F31" s="45"/>
      <c r="G31" s="45"/>
      <c r="H31" s="45"/>
    </row>
    <row r="32" spans="1:8" x14ac:dyDescent="0.3">
      <c r="A32" s="15" t="s">
        <v>96</v>
      </c>
      <c r="B32" s="17"/>
      <c r="C32" s="53"/>
      <c r="D32" s="45"/>
      <c r="E32" s="45"/>
      <c r="F32" s="45"/>
      <c r="G32" s="45"/>
      <c r="H32" s="45"/>
    </row>
    <row r="33" spans="1:8" ht="30" customHeight="1" x14ac:dyDescent="0.3">
      <c r="A33" s="96" t="s">
        <v>201</v>
      </c>
      <c r="B33" s="96"/>
      <c r="C33" s="96"/>
      <c r="D33" s="96"/>
      <c r="E33" s="96"/>
      <c r="F33" s="96"/>
      <c r="G33" s="96"/>
      <c r="H33" s="96"/>
    </row>
    <row r="34" spans="1:8" ht="29.4" customHeight="1" x14ac:dyDescent="0.3">
      <c r="A34" s="117" t="s">
        <v>192</v>
      </c>
      <c r="B34" s="117"/>
      <c r="C34" s="117"/>
      <c r="D34" s="117"/>
      <c r="E34" s="117"/>
      <c r="F34" s="117"/>
      <c r="G34" s="117"/>
      <c r="H34" s="117"/>
    </row>
    <row r="35" spans="1:8" ht="14.4" customHeight="1" x14ac:dyDescent="0.3">
      <c r="A35" s="96" t="s">
        <v>193</v>
      </c>
      <c r="B35" s="96"/>
      <c r="C35" s="96"/>
      <c r="D35" s="96"/>
      <c r="E35" s="96"/>
      <c r="F35" s="96"/>
      <c r="G35" s="96"/>
      <c r="H35" s="96"/>
    </row>
    <row r="36" spans="1:8" ht="30" customHeight="1" x14ac:dyDescent="0.3">
      <c r="A36" s="97" t="s">
        <v>194</v>
      </c>
      <c r="B36" s="97"/>
      <c r="C36" s="97"/>
      <c r="D36" s="97"/>
      <c r="E36" s="97"/>
      <c r="F36" s="97"/>
      <c r="G36" s="97"/>
      <c r="H36" s="97"/>
    </row>
    <row r="37" spans="1:8" ht="15" customHeight="1" x14ac:dyDescent="0.3">
      <c r="A37" s="94" t="s">
        <v>195</v>
      </c>
      <c r="B37" s="94"/>
      <c r="C37" s="94"/>
      <c r="D37" s="94"/>
      <c r="E37" s="94"/>
      <c r="F37" s="94"/>
      <c r="G37" s="94"/>
      <c r="H37" s="94"/>
    </row>
    <row r="38" spans="1:8" x14ac:dyDescent="0.3">
      <c r="A38" s="94" t="s">
        <v>196</v>
      </c>
      <c r="B38" s="94"/>
      <c r="C38" s="94"/>
      <c r="D38" s="94"/>
      <c r="E38" s="94"/>
      <c r="F38" s="94"/>
      <c r="G38" s="94"/>
      <c r="H38" s="94"/>
    </row>
    <row r="39" spans="1:8" ht="30" customHeight="1" x14ac:dyDescent="0.3">
      <c r="A39" s="94" t="s">
        <v>197</v>
      </c>
      <c r="B39" s="94"/>
      <c r="C39" s="94"/>
      <c r="D39" s="94"/>
      <c r="E39" s="94"/>
      <c r="F39" s="94"/>
      <c r="G39" s="94"/>
      <c r="H39" s="94"/>
    </row>
    <row r="40" spans="1:8" ht="15" customHeight="1" x14ac:dyDescent="0.3">
      <c r="A40" s="97" t="s">
        <v>198</v>
      </c>
      <c r="B40" s="97"/>
      <c r="C40" s="97"/>
      <c r="D40" s="97"/>
      <c r="E40" s="97"/>
      <c r="F40" s="97"/>
      <c r="G40" s="97"/>
      <c r="H40" s="97"/>
    </row>
    <row r="41" spans="1:8" ht="15" customHeight="1" x14ac:dyDescent="0.3">
      <c r="A41" s="97" t="s">
        <v>199</v>
      </c>
      <c r="B41" s="97"/>
      <c r="C41" s="97"/>
      <c r="D41" s="97"/>
      <c r="E41" s="97"/>
      <c r="F41" s="97"/>
      <c r="G41" s="97"/>
      <c r="H41" s="97"/>
    </row>
  </sheetData>
  <mergeCells count="21">
    <mergeCell ref="A40:H40"/>
    <mergeCell ref="A41:H41"/>
    <mergeCell ref="A39:H39"/>
    <mergeCell ref="A27:A28"/>
    <mergeCell ref="A29:A30"/>
    <mergeCell ref="A33:H33"/>
    <mergeCell ref="A34:H34"/>
    <mergeCell ref="A36:H36"/>
    <mergeCell ref="A35:H35"/>
    <mergeCell ref="A37:H37"/>
    <mergeCell ref="A38:H38"/>
    <mergeCell ref="A15:A16"/>
    <mergeCell ref="A17:A18"/>
    <mergeCell ref="A19:A26"/>
    <mergeCell ref="B19:B22"/>
    <mergeCell ref="B23:B26"/>
    <mergeCell ref="A5:A6"/>
    <mergeCell ref="A7:A14"/>
    <mergeCell ref="B7:B10"/>
    <mergeCell ref="A2:H2"/>
    <mergeCell ref="B11:B14"/>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41"/>
  <sheetViews>
    <sheetView showGridLines="0" workbookViewId="0"/>
  </sheetViews>
  <sheetFormatPr defaultColWidth="11.44140625" defaultRowHeight="14.4" x14ac:dyDescent="0.3"/>
  <cols>
    <col min="1" max="1" width="30.6640625" customWidth="1"/>
    <col min="2" max="2" width="40.6640625" customWidth="1"/>
    <col min="3" max="3" width="25.6640625" customWidth="1"/>
    <col min="4" max="7" width="14.6640625" customWidth="1"/>
    <col min="8" max="8" width="17.6640625" customWidth="1"/>
  </cols>
  <sheetData>
    <row r="1" spans="1:8" x14ac:dyDescent="0.3">
      <c r="A1" s="1" t="str">
        <f>HYPERLINK("#'Contents'!A1", "Back to Contents")</f>
        <v>Back to Contents</v>
      </c>
    </row>
    <row r="2" spans="1:8" ht="18" customHeight="1" x14ac:dyDescent="0.3">
      <c r="A2" s="93" t="s">
        <v>248</v>
      </c>
      <c r="B2" s="94"/>
      <c r="C2" s="94"/>
      <c r="D2" s="94"/>
      <c r="E2" s="94"/>
      <c r="F2" s="94"/>
      <c r="G2" s="94"/>
      <c r="H2" s="94"/>
    </row>
    <row r="3" spans="1:8" ht="15" thickBot="1" x14ac:dyDescent="0.35">
      <c r="H3" s="9"/>
    </row>
    <row r="4" spans="1:8" ht="17.399999999999999" thickTop="1" thickBot="1" x14ac:dyDescent="0.35">
      <c r="A4" s="27" t="s">
        <v>183</v>
      </c>
      <c r="B4" s="27" t="s">
        <v>150</v>
      </c>
      <c r="C4" s="27" t="s">
        <v>184</v>
      </c>
      <c r="D4" s="28" t="s">
        <v>151</v>
      </c>
      <c r="E4" s="28" t="s">
        <v>243</v>
      </c>
      <c r="F4" s="28" t="s">
        <v>152</v>
      </c>
      <c r="G4" s="28" t="s">
        <v>153</v>
      </c>
      <c r="H4" s="86" t="s">
        <v>244</v>
      </c>
    </row>
    <row r="5" spans="1:8" ht="14.4" customHeight="1" x14ac:dyDescent="0.3">
      <c r="A5" s="112" t="s">
        <v>185</v>
      </c>
      <c r="B5" s="44" t="s">
        <v>157</v>
      </c>
      <c r="C5" s="54" t="s">
        <v>186</v>
      </c>
      <c r="D5" s="45">
        <v>-0.11600000000000001</v>
      </c>
      <c r="E5" s="45">
        <v>0.08</v>
      </c>
      <c r="F5" s="45">
        <v>-1.458</v>
      </c>
      <c r="G5" s="45">
        <v>0.14499999999999999</v>
      </c>
      <c r="H5" s="45">
        <v>1</v>
      </c>
    </row>
    <row r="6" spans="1:8" x14ac:dyDescent="0.3">
      <c r="A6" s="110"/>
      <c r="B6" s="19" t="s">
        <v>159</v>
      </c>
      <c r="C6" s="55" t="s">
        <v>186</v>
      </c>
      <c r="D6" s="49">
        <v>4.0000000000000001E-3</v>
      </c>
      <c r="E6" s="49">
        <v>1.2999999999999999E-2</v>
      </c>
      <c r="F6" s="49">
        <v>0.34300000000000003</v>
      </c>
      <c r="G6" s="49">
        <v>0.73199999999999998</v>
      </c>
      <c r="H6" s="49">
        <v>1</v>
      </c>
    </row>
    <row r="7" spans="1:8" ht="14.4" customHeight="1" x14ac:dyDescent="0.3">
      <c r="A7" s="113" t="s">
        <v>242</v>
      </c>
      <c r="B7" s="111" t="s">
        <v>157</v>
      </c>
      <c r="C7" s="53" t="s">
        <v>113</v>
      </c>
      <c r="D7" s="45">
        <v>0.112</v>
      </c>
      <c r="E7" s="45">
        <v>0.19800000000000001</v>
      </c>
      <c r="F7" s="45">
        <v>0.56799999999999995</v>
      </c>
      <c r="G7" s="45">
        <v>0.56999999999999995</v>
      </c>
      <c r="H7" s="45">
        <v>1</v>
      </c>
    </row>
    <row r="8" spans="1:8" x14ac:dyDescent="0.3">
      <c r="A8" s="109"/>
      <c r="B8" s="106"/>
      <c r="C8" s="53" t="s">
        <v>118</v>
      </c>
      <c r="D8" s="45">
        <v>5.0999999999999997E-2</v>
      </c>
      <c r="E8" s="45">
        <v>0.187</v>
      </c>
      <c r="F8" s="45">
        <v>0.27100000000000002</v>
      </c>
      <c r="G8" s="45">
        <v>0.78600000000000003</v>
      </c>
      <c r="H8" s="45">
        <v>1</v>
      </c>
    </row>
    <row r="9" spans="1:8" x14ac:dyDescent="0.3">
      <c r="A9" s="109"/>
      <c r="B9" s="106"/>
      <c r="C9" s="53" t="s">
        <v>123</v>
      </c>
      <c r="D9" s="45">
        <v>0.104</v>
      </c>
      <c r="E9" s="45">
        <v>0.183</v>
      </c>
      <c r="F9" s="45">
        <v>0.56899999999999995</v>
      </c>
      <c r="G9" s="45">
        <v>0.56899999999999995</v>
      </c>
      <c r="H9" s="45">
        <v>1</v>
      </c>
    </row>
    <row r="10" spans="1:8" x14ac:dyDescent="0.3">
      <c r="A10" s="109"/>
      <c r="B10" s="106"/>
      <c r="C10" s="53" t="s">
        <v>128</v>
      </c>
      <c r="D10" s="45">
        <v>6.5000000000000002E-2</v>
      </c>
      <c r="E10" s="45">
        <v>0.185</v>
      </c>
      <c r="F10" s="45">
        <v>0.34899999999999998</v>
      </c>
      <c r="G10" s="45">
        <v>0.72699999999999998</v>
      </c>
      <c r="H10" s="45">
        <v>1</v>
      </c>
    </row>
    <row r="11" spans="1:8" x14ac:dyDescent="0.3">
      <c r="A11" s="109"/>
      <c r="B11" s="109" t="s">
        <v>159</v>
      </c>
      <c r="C11" s="53" t="s">
        <v>113</v>
      </c>
      <c r="D11" s="45">
        <v>4.4999999999999998E-2</v>
      </c>
      <c r="E11" s="45">
        <v>4.1000000000000002E-2</v>
      </c>
      <c r="F11" s="45">
        <v>1.08</v>
      </c>
      <c r="G11" s="45">
        <v>0.28000000000000003</v>
      </c>
      <c r="H11" s="45">
        <v>1</v>
      </c>
    </row>
    <row r="12" spans="1:8" x14ac:dyDescent="0.3">
      <c r="A12" s="109"/>
      <c r="B12" s="109"/>
      <c r="C12" s="53" t="s">
        <v>118</v>
      </c>
      <c r="D12" s="45">
        <v>3.5000000000000003E-2</v>
      </c>
      <c r="E12" s="45">
        <v>0.04</v>
      </c>
      <c r="F12" s="45">
        <v>0.88</v>
      </c>
      <c r="G12" s="45">
        <v>0.379</v>
      </c>
      <c r="H12" s="45">
        <v>1</v>
      </c>
    </row>
    <row r="13" spans="1:8" x14ac:dyDescent="0.3">
      <c r="A13" s="109"/>
      <c r="B13" s="109"/>
      <c r="C13" s="53" t="s">
        <v>123</v>
      </c>
      <c r="D13" s="45">
        <v>2.9000000000000001E-2</v>
      </c>
      <c r="E13" s="45">
        <v>0.04</v>
      </c>
      <c r="F13" s="45">
        <v>0.73099999999999998</v>
      </c>
      <c r="G13" s="45">
        <v>0.46500000000000002</v>
      </c>
      <c r="H13" s="45">
        <v>1</v>
      </c>
    </row>
    <row r="14" spans="1:8" x14ac:dyDescent="0.3">
      <c r="A14" s="110"/>
      <c r="B14" s="110"/>
      <c r="C14" s="55" t="s">
        <v>128</v>
      </c>
      <c r="D14" s="49">
        <v>2.7E-2</v>
      </c>
      <c r="E14" s="49">
        <v>0.04</v>
      </c>
      <c r="F14" s="49">
        <v>0.66800000000000004</v>
      </c>
      <c r="G14" s="49">
        <v>0.504</v>
      </c>
      <c r="H14" s="49">
        <v>1</v>
      </c>
    </row>
    <row r="15" spans="1:8" x14ac:dyDescent="0.3">
      <c r="A15" s="113" t="s">
        <v>187</v>
      </c>
      <c r="B15" s="23" t="s">
        <v>157</v>
      </c>
      <c r="C15" s="53" t="s">
        <v>40</v>
      </c>
      <c r="D15" s="45">
        <v>-0.14099999999999999</v>
      </c>
      <c r="E15" s="45">
        <v>0.08</v>
      </c>
      <c r="F15" s="45">
        <v>-1.7729999999999999</v>
      </c>
      <c r="G15" s="45">
        <v>7.5999999999999998E-2</v>
      </c>
      <c r="H15" s="45">
        <v>1</v>
      </c>
    </row>
    <row r="16" spans="1:8" x14ac:dyDescent="0.3">
      <c r="A16" s="110"/>
      <c r="B16" s="19" t="s">
        <v>159</v>
      </c>
      <c r="C16" s="55" t="s">
        <v>40</v>
      </c>
      <c r="D16" s="49">
        <v>-2.5000000000000001E-2</v>
      </c>
      <c r="E16" s="49">
        <v>1.2999999999999999E-2</v>
      </c>
      <c r="F16" s="49">
        <v>-1.99</v>
      </c>
      <c r="G16" s="49">
        <v>4.7E-2</v>
      </c>
      <c r="H16" s="49">
        <v>1</v>
      </c>
    </row>
    <row r="17" spans="1:8" ht="14.4" customHeight="1" x14ac:dyDescent="0.3">
      <c r="A17" s="113" t="s">
        <v>188</v>
      </c>
      <c r="B17" s="23" t="s">
        <v>157</v>
      </c>
      <c r="C17" s="53" t="s">
        <v>189</v>
      </c>
      <c r="D17" s="45">
        <v>-0.16900000000000001</v>
      </c>
      <c r="E17" s="45">
        <v>0.13800000000000001</v>
      </c>
      <c r="F17" s="45">
        <v>-1.226</v>
      </c>
      <c r="G17" s="45">
        <v>0.22</v>
      </c>
      <c r="H17" s="45">
        <v>1</v>
      </c>
    </row>
    <row r="18" spans="1:8" x14ac:dyDescent="0.3">
      <c r="A18" s="110"/>
      <c r="B18" s="19" t="s">
        <v>159</v>
      </c>
      <c r="C18" s="55" t="s">
        <v>189</v>
      </c>
      <c r="D18" s="49">
        <v>-1.0999999999999999E-2</v>
      </c>
      <c r="E18" s="49">
        <v>2.1000000000000001E-2</v>
      </c>
      <c r="F18" s="49">
        <v>-0.51</v>
      </c>
      <c r="G18" s="49">
        <v>0.61</v>
      </c>
      <c r="H18" s="49">
        <v>1</v>
      </c>
    </row>
    <row r="19" spans="1:8" x14ac:dyDescent="0.3">
      <c r="A19" s="114" t="s">
        <v>190</v>
      </c>
      <c r="B19" s="111" t="s">
        <v>157</v>
      </c>
      <c r="C19" s="53">
        <v>2</v>
      </c>
      <c r="D19" s="45">
        <v>0.19</v>
      </c>
      <c r="E19" s="45">
        <v>0.129</v>
      </c>
      <c r="F19" s="45">
        <v>1.476</v>
      </c>
      <c r="G19" s="45">
        <v>0.14000000000000001</v>
      </c>
      <c r="H19" s="45">
        <v>1</v>
      </c>
    </row>
    <row r="20" spans="1:8" x14ac:dyDescent="0.3">
      <c r="A20" s="115"/>
      <c r="B20" s="106"/>
      <c r="C20" s="53">
        <v>3</v>
      </c>
      <c r="D20" s="45">
        <v>-4.5999999999999999E-2</v>
      </c>
      <c r="E20" s="45">
        <v>0.125</v>
      </c>
      <c r="F20" s="45">
        <v>-0.371</v>
      </c>
      <c r="G20" s="45">
        <v>0.71099999999999997</v>
      </c>
      <c r="H20" s="45">
        <v>1</v>
      </c>
    </row>
    <row r="21" spans="1:8" x14ac:dyDescent="0.3">
      <c r="A21" s="115"/>
      <c r="B21" s="106"/>
      <c r="C21" s="53">
        <v>4</v>
      </c>
      <c r="D21" s="45">
        <v>0.107</v>
      </c>
      <c r="E21" s="45">
        <v>0.124</v>
      </c>
      <c r="F21" s="45">
        <v>0.86399999999999999</v>
      </c>
      <c r="G21" s="45">
        <v>0.38800000000000001</v>
      </c>
      <c r="H21" s="45">
        <v>1</v>
      </c>
    </row>
    <row r="22" spans="1:8" x14ac:dyDescent="0.3">
      <c r="A22" s="115"/>
      <c r="B22" s="106"/>
      <c r="C22" s="53" t="s">
        <v>69</v>
      </c>
      <c r="D22" s="45">
        <v>0.247</v>
      </c>
      <c r="E22" s="45">
        <v>0.125</v>
      </c>
      <c r="F22" s="45">
        <v>1.974</v>
      </c>
      <c r="G22" s="45">
        <v>4.8000000000000001E-2</v>
      </c>
      <c r="H22" s="45">
        <v>1</v>
      </c>
    </row>
    <row r="23" spans="1:8" x14ac:dyDescent="0.3">
      <c r="A23" s="115"/>
      <c r="B23" s="109" t="s">
        <v>159</v>
      </c>
      <c r="C23" s="53">
        <v>2</v>
      </c>
      <c r="D23" s="45">
        <v>1.7000000000000001E-2</v>
      </c>
      <c r="E23" s="45">
        <v>0.02</v>
      </c>
      <c r="F23" s="45">
        <v>0.84399999999999997</v>
      </c>
      <c r="G23" s="45">
        <v>0.39900000000000002</v>
      </c>
      <c r="H23" s="45">
        <v>1</v>
      </c>
    </row>
    <row r="24" spans="1:8" x14ac:dyDescent="0.3">
      <c r="A24" s="115"/>
      <c r="B24" s="109"/>
      <c r="C24" s="53">
        <v>3</v>
      </c>
      <c r="D24" s="45">
        <v>-2.1999999999999999E-2</v>
      </c>
      <c r="E24" s="45">
        <v>1.7999999999999999E-2</v>
      </c>
      <c r="F24" s="45">
        <v>-1.222</v>
      </c>
      <c r="G24" s="45">
        <v>0.222</v>
      </c>
      <c r="H24" s="45">
        <v>1</v>
      </c>
    </row>
    <row r="25" spans="1:8" x14ac:dyDescent="0.3">
      <c r="A25" s="115"/>
      <c r="B25" s="109"/>
      <c r="C25" s="53">
        <v>4</v>
      </c>
      <c r="D25" s="45">
        <v>4.0000000000000001E-3</v>
      </c>
      <c r="E25" s="45">
        <v>1.7999999999999999E-2</v>
      </c>
      <c r="F25" s="45">
        <v>0.23100000000000001</v>
      </c>
      <c r="G25" s="45">
        <v>0.81799999999999995</v>
      </c>
      <c r="H25" s="45">
        <v>1</v>
      </c>
    </row>
    <row r="26" spans="1:8" x14ac:dyDescent="0.3">
      <c r="A26" s="116"/>
      <c r="B26" s="110"/>
      <c r="C26" s="55" t="s">
        <v>69</v>
      </c>
      <c r="D26" s="49">
        <v>0.01</v>
      </c>
      <c r="E26" s="49">
        <v>1.9E-2</v>
      </c>
      <c r="F26" s="49">
        <v>0.52400000000000002</v>
      </c>
      <c r="G26" s="49">
        <v>0.60099999999999998</v>
      </c>
      <c r="H26" s="49">
        <v>1</v>
      </c>
    </row>
    <row r="27" spans="1:8" ht="14.4" customHeight="1" x14ac:dyDescent="0.3">
      <c r="A27" s="108" t="s">
        <v>245</v>
      </c>
      <c r="B27" s="23" t="s">
        <v>157</v>
      </c>
      <c r="C27" s="53" t="s">
        <v>77</v>
      </c>
      <c r="D27" s="45">
        <v>3.1E-2</v>
      </c>
      <c r="E27" s="45">
        <v>0.08</v>
      </c>
      <c r="F27" s="45">
        <v>0.38500000000000001</v>
      </c>
      <c r="G27" s="45">
        <v>0.7</v>
      </c>
      <c r="H27" s="45">
        <v>1</v>
      </c>
    </row>
    <row r="28" spans="1:8" x14ac:dyDescent="0.3">
      <c r="A28" s="104"/>
      <c r="B28" s="19" t="s">
        <v>159</v>
      </c>
      <c r="C28" s="55" t="s">
        <v>77</v>
      </c>
      <c r="D28" s="49">
        <v>8.0000000000000002E-3</v>
      </c>
      <c r="E28" s="49">
        <v>1.0999999999999999E-2</v>
      </c>
      <c r="F28" s="49">
        <v>0.70699999999999996</v>
      </c>
      <c r="G28" s="49">
        <v>0.47899999999999998</v>
      </c>
      <c r="H28" s="49">
        <v>1</v>
      </c>
    </row>
    <row r="29" spans="1:8" ht="14.4" customHeight="1" x14ac:dyDescent="0.3">
      <c r="A29" s="108" t="s">
        <v>191</v>
      </c>
      <c r="B29" s="23" t="s">
        <v>157</v>
      </c>
      <c r="C29" s="56" t="s">
        <v>86</v>
      </c>
      <c r="D29" s="45">
        <v>8.6999999999999994E-2</v>
      </c>
      <c r="E29" s="45">
        <v>0.124</v>
      </c>
      <c r="F29" s="45">
        <v>0.70099999999999996</v>
      </c>
      <c r="G29" s="45">
        <v>0.48299999999999998</v>
      </c>
      <c r="H29" s="45">
        <v>1</v>
      </c>
    </row>
    <row r="30" spans="1:8" x14ac:dyDescent="0.3">
      <c r="A30" s="104"/>
      <c r="B30" s="59" t="s">
        <v>159</v>
      </c>
      <c r="C30" s="55" t="s">
        <v>86</v>
      </c>
      <c r="D30" s="49">
        <v>1.4E-2</v>
      </c>
      <c r="E30" s="49">
        <v>1.9E-2</v>
      </c>
      <c r="F30" s="49">
        <v>0.751</v>
      </c>
      <c r="G30" s="49">
        <v>0.45200000000000001</v>
      </c>
      <c r="H30" s="49">
        <v>1</v>
      </c>
    </row>
    <row r="31" spans="1:8" x14ac:dyDescent="0.3">
      <c r="A31" s="15"/>
      <c r="B31" s="57"/>
      <c r="C31" s="53"/>
      <c r="D31" s="45"/>
      <c r="E31" s="45"/>
      <c r="F31" s="45"/>
      <c r="G31" s="45"/>
      <c r="H31" s="45"/>
    </row>
    <row r="32" spans="1:8" x14ac:dyDescent="0.3">
      <c r="A32" s="15" t="s">
        <v>96</v>
      </c>
      <c r="B32" s="17"/>
      <c r="C32" s="53"/>
      <c r="D32" s="45"/>
      <c r="E32" s="45"/>
      <c r="F32" s="45"/>
      <c r="G32" s="45"/>
      <c r="H32" s="45"/>
    </row>
    <row r="33" spans="1:8" ht="30" customHeight="1" x14ac:dyDescent="0.3">
      <c r="A33" s="96" t="s">
        <v>201</v>
      </c>
      <c r="B33" s="96"/>
      <c r="C33" s="96"/>
      <c r="D33" s="96"/>
      <c r="E33" s="96"/>
      <c r="F33" s="96"/>
      <c r="G33" s="96"/>
      <c r="H33" s="96"/>
    </row>
    <row r="34" spans="1:8" ht="29.4" customHeight="1" x14ac:dyDescent="0.3">
      <c r="A34" s="117" t="s">
        <v>192</v>
      </c>
      <c r="B34" s="117"/>
      <c r="C34" s="117"/>
      <c r="D34" s="117"/>
      <c r="E34" s="117"/>
      <c r="F34" s="117"/>
      <c r="G34" s="117"/>
      <c r="H34" s="117"/>
    </row>
    <row r="35" spans="1:8" ht="14.4" customHeight="1" x14ac:dyDescent="0.3">
      <c r="A35" s="96" t="s">
        <v>193</v>
      </c>
      <c r="B35" s="96"/>
      <c r="C35" s="96"/>
      <c r="D35" s="96"/>
      <c r="E35" s="96"/>
      <c r="F35" s="96"/>
      <c r="G35" s="96"/>
      <c r="H35" s="96"/>
    </row>
    <row r="36" spans="1:8" ht="30" customHeight="1" x14ac:dyDescent="0.3">
      <c r="A36" s="97" t="s">
        <v>194</v>
      </c>
      <c r="B36" s="97"/>
      <c r="C36" s="97"/>
      <c r="D36" s="97"/>
      <c r="E36" s="97"/>
      <c r="F36" s="97"/>
      <c r="G36" s="97"/>
      <c r="H36" s="97"/>
    </row>
    <row r="37" spans="1:8" ht="15" customHeight="1" x14ac:dyDescent="0.3">
      <c r="A37" s="94" t="s">
        <v>195</v>
      </c>
      <c r="B37" s="94"/>
      <c r="C37" s="94"/>
      <c r="D37" s="94"/>
      <c r="E37" s="94"/>
      <c r="F37" s="94"/>
      <c r="G37" s="94"/>
      <c r="H37" s="94"/>
    </row>
    <row r="38" spans="1:8" x14ac:dyDescent="0.3">
      <c r="A38" s="94" t="s">
        <v>196</v>
      </c>
      <c r="B38" s="94"/>
      <c r="C38" s="94"/>
      <c r="D38" s="94"/>
      <c r="E38" s="94"/>
      <c r="F38" s="94"/>
      <c r="G38" s="94"/>
      <c r="H38" s="94"/>
    </row>
    <row r="39" spans="1:8" ht="30" customHeight="1" x14ac:dyDescent="0.3">
      <c r="A39" s="94" t="s">
        <v>197</v>
      </c>
      <c r="B39" s="94"/>
      <c r="C39" s="94"/>
      <c r="D39" s="94"/>
      <c r="E39" s="94"/>
      <c r="F39" s="94"/>
      <c r="G39" s="94"/>
      <c r="H39" s="94"/>
    </row>
    <row r="40" spans="1:8" ht="15" customHeight="1" x14ac:dyDescent="0.3">
      <c r="A40" s="97" t="s">
        <v>198</v>
      </c>
      <c r="B40" s="97"/>
      <c r="C40" s="97"/>
      <c r="D40" s="97"/>
      <c r="E40" s="97"/>
      <c r="F40" s="97"/>
      <c r="G40" s="97"/>
      <c r="H40" s="97"/>
    </row>
    <row r="41" spans="1:8" ht="15" customHeight="1" x14ac:dyDescent="0.3">
      <c r="A41" s="97" t="s">
        <v>199</v>
      </c>
      <c r="B41" s="97"/>
      <c r="C41" s="97"/>
      <c r="D41" s="97"/>
      <c r="E41" s="97"/>
      <c r="F41" s="97"/>
      <c r="G41" s="97"/>
      <c r="H41" s="97"/>
    </row>
  </sheetData>
  <mergeCells count="21">
    <mergeCell ref="A38:H38"/>
    <mergeCell ref="A40:H40"/>
    <mergeCell ref="A41:H41"/>
    <mergeCell ref="A33:H33"/>
    <mergeCell ref="A34:H34"/>
    <mergeCell ref="A35:H35"/>
    <mergeCell ref="A36:H36"/>
    <mergeCell ref="A37:H37"/>
    <mergeCell ref="A39:H39"/>
    <mergeCell ref="A29:A30"/>
    <mergeCell ref="A2:H2"/>
    <mergeCell ref="A5:A6"/>
    <mergeCell ref="A7:A14"/>
    <mergeCell ref="B7:B10"/>
    <mergeCell ref="B11:B14"/>
    <mergeCell ref="A15:A16"/>
    <mergeCell ref="A17:A18"/>
    <mergeCell ref="A19:A26"/>
    <mergeCell ref="B19:B22"/>
    <mergeCell ref="B23:B26"/>
    <mergeCell ref="A27:A28"/>
  </mergeCells>
  <pageMargins left="0.7" right="0.7" top="0.75" bottom="0.75" header="0.3" footer="0.3"/>
  <pageSetup paperSize="9"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9ED494-BC16-4D3E-8D64-8F3A140980BF}">
  <dimension ref="A1:E15"/>
  <sheetViews>
    <sheetView showGridLines="0" workbookViewId="0"/>
  </sheetViews>
  <sheetFormatPr defaultColWidth="11.44140625" defaultRowHeight="14.4" x14ac:dyDescent="0.3"/>
  <cols>
    <col min="1" max="1" width="30.6640625" customWidth="1"/>
    <col min="2" max="2" width="20.6640625" customWidth="1"/>
    <col min="3" max="5" width="15.6640625" customWidth="1"/>
  </cols>
  <sheetData>
    <row r="1" spans="1:5" x14ac:dyDescent="0.3">
      <c r="A1" s="1" t="str">
        <f>HYPERLINK("#'Contents'!A1", "Back to Contents")</f>
        <v>Back to Contents</v>
      </c>
    </row>
    <row r="2" spans="1:5" ht="36" customHeight="1" x14ac:dyDescent="0.3">
      <c r="A2" s="93" t="s">
        <v>249</v>
      </c>
      <c r="B2" s="94"/>
      <c r="C2" s="94"/>
      <c r="D2" s="94"/>
      <c r="E2" s="94"/>
    </row>
    <row r="3" spans="1:5" x14ac:dyDescent="0.3">
      <c r="A3" s="11"/>
      <c r="B3" s="12"/>
      <c r="C3" s="12"/>
      <c r="D3" s="12"/>
      <c r="E3" s="12"/>
    </row>
    <row r="4" spans="1:5" ht="15" thickBot="1" x14ac:dyDescent="0.35">
      <c r="A4" s="25"/>
      <c r="B4" s="25"/>
      <c r="C4" s="25"/>
      <c r="D4" s="25"/>
      <c r="E4" s="64" t="s">
        <v>202</v>
      </c>
    </row>
    <row r="5" spans="1:5" ht="29.4" thickBot="1" x14ac:dyDescent="0.35">
      <c r="A5" s="65" t="s">
        <v>149</v>
      </c>
      <c r="B5" s="65" t="s">
        <v>203</v>
      </c>
      <c r="C5" s="90" t="s">
        <v>151</v>
      </c>
      <c r="D5" s="90" t="s">
        <v>204</v>
      </c>
      <c r="E5" s="90" t="s">
        <v>205</v>
      </c>
    </row>
    <row r="6" spans="1:5" ht="14.4" customHeight="1" x14ac:dyDescent="0.3">
      <c r="A6" s="119" t="s">
        <v>250</v>
      </c>
      <c r="B6" s="17" t="s">
        <v>206</v>
      </c>
      <c r="C6" s="69">
        <v>-12.8</v>
      </c>
      <c r="D6" s="69">
        <v>-18.600000000000001</v>
      </c>
      <c r="E6" s="69">
        <v>-6.6</v>
      </c>
    </row>
    <row r="7" spans="1:5" x14ac:dyDescent="0.3">
      <c r="A7" s="116"/>
      <c r="B7" s="19" t="s">
        <v>207</v>
      </c>
      <c r="C7" s="72">
        <v>-8.8000000000000007</v>
      </c>
      <c r="D7" s="72">
        <v>-14.1</v>
      </c>
      <c r="E7" s="72">
        <v>-3.1</v>
      </c>
    </row>
    <row r="8" spans="1:5" x14ac:dyDescent="0.3">
      <c r="A8" s="114" t="s">
        <v>251</v>
      </c>
      <c r="B8" s="17" t="s">
        <v>206</v>
      </c>
      <c r="C8" s="69">
        <v>-12.3</v>
      </c>
      <c r="D8" s="69">
        <v>-19.5</v>
      </c>
      <c r="E8" s="69">
        <v>-4.5</v>
      </c>
    </row>
    <row r="9" spans="1:5" ht="15" thickBot="1" x14ac:dyDescent="0.35">
      <c r="A9" s="120"/>
      <c r="B9" s="25" t="s">
        <v>207</v>
      </c>
      <c r="C9" s="70">
        <v>-9.1</v>
      </c>
      <c r="D9" s="70">
        <v>-15.6</v>
      </c>
      <c r="E9" s="70">
        <v>-2.1</v>
      </c>
    </row>
    <row r="10" spans="1:5" x14ac:dyDescent="0.3">
      <c r="A10" s="57"/>
      <c r="B10" s="56"/>
      <c r="C10" s="53"/>
      <c r="D10" s="47"/>
      <c r="E10" s="47"/>
    </row>
    <row r="11" spans="1:5" x14ac:dyDescent="0.3">
      <c r="A11" s="15" t="s">
        <v>96</v>
      </c>
      <c r="B11" s="17"/>
      <c r="C11" s="53"/>
      <c r="D11" s="45"/>
      <c r="E11" s="45"/>
    </row>
    <row r="12" spans="1:5" ht="48" customHeight="1" x14ac:dyDescent="0.3">
      <c r="A12" s="102" t="s">
        <v>208</v>
      </c>
      <c r="B12" s="102"/>
      <c r="C12" s="102"/>
      <c r="D12" s="102"/>
      <c r="E12" s="102"/>
    </row>
    <row r="13" spans="1:5" ht="55.8" customHeight="1" x14ac:dyDescent="0.3">
      <c r="A13" s="96" t="s">
        <v>209</v>
      </c>
      <c r="B13" s="96"/>
      <c r="C13" s="96"/>
      <c r="D13" s="96"/>
      <c r="E13" s="96"/>
    </row>
    <row r="14" spans="1:5" ht="45" customHeight="1" x14ac:dyDescent="0.3">
      <c r="A14" s="118" t="s">
        <v>210</v>
      </c>
      <c r="B14" s="118"/>
      <c r="C14" s="118"/>
      <c r="D14" s="118"/>
      <c r="E14" s="118"/>
    </row>
    <row r="15" spans="1:5" ht="60.75" customHeight="1" x14ac:dyDescent="0.3">
      <c r="A15" s="96" t="s">
        <v>211</v>
      </c>
      <c r="B15" s="96"/>
      <c r="C15" s="96"/>
      <c r="D15" s="96"/>
      <c r="E15" s="96"/>
    </row>
  </sheetData>
  <mergeCells count="7">
    <mergeCell ref="A15:E15"/>
    <mergeCell ref="A2:E2"/>
    <mergeCell ref="A12:E12"/>
    <mergeCell ref="A13:E13"/>
    <mergeCell ref="A14:E14"/>
    <mergeCell ref="A6:A7"/>
    <mergeCell ref="A8:A9"/>
  </mergeCells>
  <pageMargins left="0.7" right="0.7" top="0.75" bottom="0.75" header="0.3" footer="0.3"/>
  <pageSetup paperSize="9"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4480FD-8B71-4473-8656-644B7A72CE53}">
  <dimension ref="A1:E52"/>
  <sheetViews>
    <sheetView showGridLines="0" workbookViewId="0"/>
  </sheetViews>
  <sheetFormatPr defaultColWidth="11.44140625" defaultRowHeight="14.4" x14ac:dyDescent="0.3"/>
  <cols>
    <col min="1" max="1" width="35.6640625" customWidth="1"/>
    <col min="2" max="2" width="20.6640625" customWidth="1"/>
    <col min="3" max="5" width="15.6640625" customWidth="1"/>
  </cols>
  <sheetData>
    <row r="1" spans="1:5" x14ac:dyDescent="0.3">
      <c r="A1" s="1" t="str">
        <f>HYPERLINK("#'Contents'!A1", "Back to Contents")</f>
        <v>Back to Contents</v>
      </c>
    </row>
    <row r="2" spans="1:5" ht="36" customHeight="1" x14ac:dyDescent="0.3">
      <c r="A2" s="93" t="s">
        <v>252</v>
      </c>
      <c r="B2" s="94"/>
      <c r="C2" s="94"/>
      <c r="D2" s="94"/>
      <c r="E2" s="94"/>
    </row>
    <row r="3" spans="1:5" x14ac:dyDescent="0.3">
      <c r="A3" s="11"/>
      <c r="B3" s="12"/>
      <c r="C3" s="12"/>
      <c r="D3" s="12"/>
      <c r="E3" s="12"/>
    </row>
    <row r="4" spans="1:5" ht="15" thickBot="1" x14ac:dyDescent="0.35">
      <c r="A4" s="25"/>
      <c r="B4" s="25"/>
      <c r="C4" s="25"/>
      <c r="D4" s="25"/>
      <c r="E4" s="64" t="s">
        <v>212</v>
      </c>
    </row>
    <row r="5" spans="1:5" ht="29.4" thickBot="1" x14ac:dyDescent="0.35">
      <c r="A5" s="65" t="s">
        <v>149</v>
      </c>
      <c r="B5" s="65" t="s">
        <v>203</v>
      </c>
      <c r="C5" s="90" t="s">
        <v>151</v>
      </c>
      <c r="D5" s="90" t="s">
        <v>204</v>
      </c>
      <c r="E5" s="90" t="s">
        <v>205</v>
      </c>
    </row>
    <row r="6" spans="1:5" ht="15" customHeight="1" x14ac:dyDescent="0.3">
      <c r="A6" s="119" t="s">
        <v>171</v>
      </c>
      <c r="B6" s="62" t="s">
        <v>206</v>
      </c>
      <c r="C6" s="69">
        <v>-7</v>
      </c>
      <c r="D6" s="69">
        <v>-15.1</v>
      </c>
      <c r="E6" s="69">
        <v>1.9</v>
      </c>
    </row>
    <row r="7" spans="1:5" ht="15" customHeight="1" x14ac:dyDescent="0.3">
      <c r="A7" s="116"/>
      <c r="B7" s="19" t="s">
        <v>207</v>
      </c>
      <c r="C7" s="69">
        <v>-9.6999999999999993</v>
      </c>
      <c r="D7" s="69">
        <v>-16.5</v>
      </c>
      <c r="E7" s="69">
        <v>-2.4</v>
      </c>
    </row>
    <row r="8" spans="1:5" ht="15" customHeight="1" x14ac:dyDescent="0.3">
      <c r="A8" s="114" t="s">
        <v>172</v>
      </c>
      <c r="B8" s="66" t="s">
        <v>206</v>
      </c>
      <c r="C8" s="73">
        <v>-5.4</v>
      </c>
      <c r="D8" s="73">
        <v>-14.9</v>
      </c>
      <c r="E8" s="73">
        <v>5.2</v>
      </c>
    </row>
    <row r="9" spans="1:5" ht="15" customHeight="1" x14ac:dyDescent="0.3">
      <c r="A9" s="116"/>
      <c r="B9" s="17" t="s">
        <v>207</v>
      </c>
      <c r="C9" s="69">
        <v>1.2</v>
      </c>
      <c r="D9" s="69">
        <v>-7.9</v>
      </c>
      <c r="E9" s="69">
        <v>11.1</v>
      </c>
    </row>
    <row r="10" spans="1:5" ht="15" customHeight="1" x14ac:dyDescent="0.3">
      <c r="A10" s="114" t="s">
        <v>173</v>
      </c>
      <c r="B10" s="66" t="s">
        <v>206</v>
      </c>
      <c r="C10" s="73">
        <v>-12.5</v>
      </c>
      <c r="D10" s="73">
        <v>-21.5</v>
      </c>
      <c r="E10" s="73">
        <v>-2.5</v>
      </c>
    </row>
    <row r="11" spans="1:5" ht="15" customHeight="1" x14ac:dyDescent="0.3">
      <c r="A11" s="116"/>
      <c r="B11" s="19" t="s">
        <v>207</v>
      </c>
      <c r="C11" s="72">
        <v>-8.6999999999999993</v>
      </c>
      <c r="D11" s="72">
        <v>-17.100000000000001</v>
      </c>
      <c r="E11" s="72">
        <v>0.5</v>
      </c>
    </row>
    <row r="12" spans="1:5" ht="15" customHeight="1" x14ac:dyDescent="0.3">
      <c r="A12" s="114" t="s">
        <v>174</v>
      </c>
      <c r="B12" s="17" t="s">
        <v>206</v>
      </c>
      <c r="C12" s="69">
        <v>-0.9</v>
      </c>
      <c r="D12" s="69">
        <v>-12.2</v>
      </c>
      <c r="E12" s="69">
        <v>11.8</v>
      </c>
    </row>
    <row r="13" spans="1:5" ht="15" customHeight="1" x14ac:dyDescent="0.3">
      <c r="A13" s="116"/>
      <c r="B13" s="17" t="s">
        <v>207</v>
      </c>
      <c r="C13" s="69">
        <v>-5.2</v>
      </c>
      <c r="D13" s="69">
        <v>-14</v>
      </c>
      <c r="E13" s="69">
        <v>4.4000000000000004</v>
      </c>
    </row>
    <row r="14" spans="1:5" ht="15" customHeight="1" x14ac:dyDescent="0.3">
      <c r="A14" s="114" t="s">
        <v>175</v>
      </c>
      <c r="B14" s="66" t="s">
        <v>206</v>
      </c>
      <c r="C14" s="73">
        <v>-4.7</v>
      </c>
      <c r="D14" s="73">
        <v>-15.6</v>
      </c>
      <c r="E14" s="73">
        <v>7.3</v>
      </c>
    </row>
    <row r="15" spans="1:5" ht="15" customHeight="1" x14ac:dyDescent="0.3">
      <c r="A15" s="116"/>
      <c r="B15" s="19" t="s">
        <v>207</v>
      </c>
      <c r="C15" s="72">
        <v>-4.5999999999999996</v>
      </c>
      <c r="D15" s="72">
        <v>-13.5</v>
      </c>
      <c r="E15" s="72">
        <v>5.2</v>
      </c>
    </row>
    <row r="16" spans="1:5" ht="15" customHeight="1" x14ac:dyDescent="0.3">
      <c r="A16" s="114" t="s">
        <v>176</v>
      </c>
      <c r="B16" s="17" t="s">
        <v>206</v>
      </c>
      <c r="C16" s="69">
        <v>-8.8000000000000007</v>
      </c>
      <c r="D16" s="69">
        <v>-19.399999999999999</v>
      </c>
      <c r="E16" s="69">
        <v>3.3</v>
      </c>
    </row>
    <row r="17" spans="1:5" ht="15" customHeight="1" x14ac:dyDescent="0.3">
      <c r="A17" s="116"/>
      <c r="B17" s="17" t="s">
        <v>207</v>
      </c>
      <c r="C17" s="69">
        <v>-9</v>
      </c>
      <c r="D17" s="69">
        <v>-18.2</v>
      </c>
      <c r="E17" s="69">
        <v>1.2</v>
      </c>
    </row>
    <row r="18" spans="1:5" ht="15" customHeight="1" x14ac:dyDescent="0.3">
      <c r="A18" s="114" t="s">
        <v>177</v>
      </c>
      <c r="B18" s="66" t="s">
        <v>206</v>
      </c>
      <c r="C18" s="73">
        <v>-8.6</v>
      </c>
      <c r="D18" s="73">
        <v>-19</v>
      </c>
      <c r="E18" s="73">
        <v>3.3</v>
      </c>
    </row>
    <row r="19" spans="1:5" ht="15" customHeight="1" x14ac:dyDescent="0.3">
      <c r="A19" s="116"/>
      <c r="B19" s="19" t="s">
        <v>207</v>
      </c>
      <c r="C19" s="72">
        <v>-9</v>
      </c>
      <c r="D19" s="72">
        <v>-18.100000000000001</v>
      </c>
      <c r="E19" s="72">
        <v>1</v>
      </c>
    </row>
    <row r="20" spans="1:5" ht="15" customHeight="1" x14ac:dyDescent="0.3">
      <c r="A20" s="114" t="s">
        <v>178</v>
      </c>
      <c r="B20" s="17" t="s">
        <v>206</v>
      </c>
      <c r="C20" s="69">
        <v>-9.1999999999999993</v>
      </c>
      <c r="D20" s="69">
        <v>-19.8</v>
      </c>
      <c r="E20" s="69">
        <v>2.7</v>
      </c>
    </row>
    <row r="21" spans="1:5" ht="15" customHeight="1" x14ac:dyDescent="0.3">
      <c r="A21" s="116"/>
      <c r="B21" s="17" t="s">
        <v>207</v>
      </c>
      <c r="C21" s="69">
        <v>-9</v>
      </c>
      <c r="D21" s="69">
        <v>-17.899999999999999</v>
      </c>
      <c r="E21" s="69">
        <v>0.8</v>
      </c>
    </row>
    <row r="22" spans="1:5" ht="15" customHeight="1" x14ac:dyDescent="0.3">
      <c r="A22" s="114" t="s">
        <v>179</v>
      </c>
      <c r="B22" s="66" t="s">
        <v>206</v>
      </c>
      <c r="C22" s="73">
        <v>-2.6</v>
      </c>
      <c r="D22" s="73">
        <v>-15</v>
      </c>
      <c r="E22" s="73">
        <v>11.7</v>
      </c>
    </row>
    <row r="23" spans="1:5" ht="15" customHeight="1" x14ac:dyDescent="0.3">
      <c r="A23" s="116"/>
      <c r="B23" s="19" t="s">
        <v>207</v>
      </c>
      <c r="C23" s="72">
        <v>2.9</v>
      </c>
      <c r="D23" s="72">
        <v>-7.6</v>
      </c>
      <c r="E23" s="72">
        <v>14.7</v>
      </c>
    </row>
    <row r="24" spans="1:5" ht="15" customHeight="1" x14ac:dyDescent="0.3">
      <c r="A24" s="114" t="s">
        <v>180</v>
      </c>
      <c r="B24" s="17" t="s">
        <v>206</v>
      </c>
      <c r="C24" s="69">
        <v>-8.6</v>
      </c>
      <c r="D24" s="69">
        <v>-19.8</v>
      </c>
      <c r="E24" s="69">
        <v>4.2</v>
      </c>
    </row>
    <row r="25" spans="1:5" ht="15" customHeight="1" thickBot="1" x14ac:dyDescent="0.35">
      <c r="A25" s="120"/>
      <c r="B25" s="25" t="s">
        <v>207</v>
      </c>
      <c r="C25" s="70">
        <v>-3.3</v>
      </c>
      <c r="D25" s="70">
        <v>-13.5</v>
      </c>
      <c r="E25" s="70">
        <v>8</v>
      </c>
    </row>
    <row r="26" spans="1:5" ht="15" customHeight="1" x14ac:dyDescent="0.3">
      <c r="A26" s="57"/>
      <c r="B26" s="56"/>
      <c r="C26" s="53"/>
      <c r="D26" s="47"/>
      <c r="E26" s="47"/>
    </row>
    <row r="27" spans="1:5" ht="15" customHeight="1" x14ac:dyDescent="0.3">
      <c r="A27" t="s">
        <v>96</v>
      </c>
    </row>
    <row r="28" spans="1:5" ht="45" customHeight="1" x14ac:dyDescent="0.3">
      <c r="A28" s="102" t="s">
        <v>208</v>
      </c>
      <c r="B28" s="102"/>
      <c r="C28" s="102"/>
      <c r="D28" s="102"/>
      <c r="E28" s="102"/>
    </row>
    <row r="29" spans="1:5" ht="60.6" customHeight="1" x14ac:dyDescent="0.3">
      <c r="A29" s="96" t="s">
        <v>209</v>
      </c>
      <c r="B29" s="96"/>
      <c r="C29" s="96"/>
      <c r="D29" s="96"/>
      <c r="E29" s="96"/>
    </row>
    <row r="30" spans="1:5" ht="46.5" customHeight="1" x14ac:dyDescent="0.3">
      <c r="A30" s="118" t="s">
        <v>210</v>
      </c>
      <c r="B30" s="118"/>
      <c r="C30" s="118"/>
      <c r="D30" s="118"/>
      <c r="E30" s="118"/>
    </row>
    <row r="31" spans="1:5" ht="45.6" customHeight="1" x14ac:dyDescent="0.3">
      <c r="A31" s="96" t="s">
        <v>213</v>
      </c>
      <c r="B31" s="96"/>
      <c r="C31" s="96"/>
      <c r="D31" s="96"/>
      <c r="E31" s="96"/>
    </row>
    <row r="32" spans="1:5"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row r="45" ht="15" customHeight="1" x14ac:dyDescent="0.3"/>
    <row r="46" ht="15" customHeight="1" x14ac:dyDescent="0.3"/>
    <row r="47" ht="15" customHeight="1" x14ac:dyDescent="0.3"/>
    <row r="48" ht="15" customHeight="1" x14ac:dyDescent="0.3"/>
    <row r="49" ht="15" customHeight="1" x14ac:dyDescent="0.3"/>
    <row r="50" ht="15" customHeight="1" x14ac:dyDescent="0.3"/>
    <row r="51" ht="15" customHeight="1" x14ac:dyDescent="0.3"/>
    <row r="52" ht="15" customHeight="1" x14ac:dyDescent="0.3"/>
  </sheetData>
  <mergeCells count="15">
    <mergeCell ref="A14:A15"/>
    <mergeCell ref="A16:A17"/>
    <mergeCell ref="A18:A19"/>
    <mergeCell ref="A20:A21"/>
    <mergeCell ref="A22:A23"/>
    <mergeCell ref="A2:E2"/>
    <mergeCell ref="A6:A7"/>
    <mergeCell ref="A8:A9"/>
    <mergeCell ref="A10:A11"/>
    <mergeCell ref="A12:A13"/>
    <mergeCell ref="A29:E29"/>
    <mergeCell ref="A30:E30"/>
    <mergeCell ref="A31:E31"/>
    <mergeCell ref="A28:E28"/>
    <mergeCell ref="A24:A25"/>
  </mergeCells>
  <pageMargins left="0.7" right="0.7" top="0.75" bottom="0.75" header="0.3" footer="0.3"/>
  <pageSetup paperSize="9" orientation="portrait" horizontalDpi="300" verticalDpi="30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E97DF-7D20-4538-B22E-854FDEDBB78A}">
  <dimension ref="A1:F20"/>
  <sheetViews>
    <sheetView showGridLines="0" workbookViewId="0"/>
  </sheetViews>
  <sheetFormatPr defaultColWidth="11.44140625" defaultRowHeight="14.4" x14ac:dyDescent="0.3"/>
  <cols>
    <col min="1" max="1" width="20.6640625" customWidth="1"/>
    <col min="2" max="2" width="32.6640625" customWidth="1"/>
    <col min="3" max="3" width="20.6640625" customWidth="1"/>
    <col min="4" max="6" width="15.6640625" customWidth="1"/>
  </cols>
  <sheetData>
    <row r="1" spans="1:6" x14ac:dyDescent="0.3">
      <c r="A1" s="1" t="str">
        <f>HYPERLINK("#'Contents'!A1", "Back to Contents")</f>
        <v>Back to Contents</v>
      </c>
    </row>
    <row r="2" spans="1:6" ht="36" customHeight="1" x14ac:dyDescent="0.3">
      <c r="A2" s="93" t="s">
        <v>253</v>
      </c>
      <c r="B2" s="93"/>
      <c r="C2" s="93"/>
      <c r="D2" s="93"/>
      <c r="E2" s="93"/>
      <c r="F2" s="93"/>
    </row>
    <row r="3" spans="1:6" x14ac:dyDescent="0.3">
      <c r="A3" s="11"/>
      <c r="B3" s="12"/>
      <c r="C3" s="12"/>
      <c r="D3" s="12"/>
      <c r="E3" s="12"/>
    </row>
    <row r="4" spans="1:6" ht="15" thickBot="1" x14ac:dyDescent="0.35">
      <c r="A4" s="25"/>
      <c r="B4" s="25"/>
      <c r="C4" s="25"/>
      <c r="D4" s="25"/>
      <c r="E4" s="25"/>
      <c r="F4" s="64" t="s">
        <v>212</v>
      </c>
    </row>
    <row r="5" spans="1:6" ht="29.4" thickBot="1" x14ac:dyDescent="0.35">
      <c r="A5" s="65" t="s">
        <v>254</v>
      </c>
      <c r="B5" s="65" t="s">
        <v>149</v>
      </c>
      <c r="C5" s="65" t="s">
        <v>203</v>
      </c>
      <c r="D5" s="90" t="s">
        <v>151</v>
      </c>
      <c r="E5" s="90" t="s">
        <v>204</v>
      </c>
      <c r="F5" s="90" t="s">
        <v>205</v>
      </c>
    </row>
    <row r="6" spans="1:6" ht="15" customHeight="1" x14ac:dyDescent="0.3">
      <c r="A6" s="109" t="s">
        <v>214</v>
      </c>
      <c r="B6" s="115" t="s">
        <v>250</v>
      </c>
      <c r="C6" s="17" t="s">
        <v>206</v>
      </c>
      <c r="D6" s="69">
        <v>-8.9</v>
      </c>
      <c r="E6" s="69">
        <v>-18.2</v>
      </c>
      <c r="F6" s="69">
        <v>1.4</v>
      </c>
    </row>
    <row r="7" spans="1:6" ht="15" customHeight="1" x14ac:dyDescent="0.3">
      <c r="A7" s="109"/>
      <c r="B7" s="115"/>
      <c r="C7" s="17" t="s">
        <v>207</v>
      </c>
      <c r="D7" s="69">
        <v>-8.9</v>
      </c>
      <c r="E7" s="69">
        <v>-17.600000000000001</v>
      </c>
      <c r="F7" s="69">
        <v>0.7</v>
      </c>
    </row>
    <row r="8" spans="1:6" ht="15" customHeight="1" x14ac:dyDescent="0.3">
      <c r="A8" s="109"/>
      <c r="B8" s="115" t="s">
        <v>251</v>
      </c>
      <c r="C8" s="17" t="s">
        <v>206</v>
      </c>
      <c r="D8" s="69">
        <v>-14.3</v>
      </c>
      <c r="E8" s="69">
        <v>-25.3</v>
      </c>
      <c r="F8" s="69">
        <v>-1.6</v>
      </c>
    </row>
    <row r="9" spans="1:6" ht="15" customHeight="1" x14ac:dyDescent="0.3">
      <c r="A9" s="109"/>
      <c r="B9" s="115"/>
      <c r="C9" s="17" t="s">
        <v>207</v>
      </c>
      <c r="D9" s="69">
        <v>-2.6</v>
      </c>
      <c r="E9" s="69">
        <v>-14</v>
      </c>
      <c r="F9" s="69">
        <v>10.3</v>
      </c>
    </row>
    <row r="10" spans="1:6" ht="15" customHeight="1" x14ac:dyDescent="0.3">
      <c r="A10" s="113" t="s">
        <v>215</v>
      </c>
      <c r="B10" s="114" t="s">
        <v>250</v>
      </c>
      <c r="C10" s="66" t="s">
        <v>206</v>
      </c>
      <c r="D10" s="73">
        <v>-14.9</v>
      </c>
      <c r="E10" s="73">
        <v>-21.8</v>
      </c>
      <c r="F10" s="73">
        <v>-7.5</v>
      </c>
    </row>
    <row r="11" spans="1:6" ht="15" customHeight="1" x14ac:dyDescent="0.3">
      <c r="A11" s="109"/>
      <c r="B11" s="115"/>
      <c r="C11" s="17" t="s">
        <v>207</v>
      </c>
      <c r="D11" s="69">
        <v>-8.6999999999999993</v>
      </c>
      <c r="E11" s="69">
        <v>-15.4</v>
      </c>
      <c r="F11" s="69">
        <v>-1.4</v>
      </c>
    </row>
    <row r="12" spans="1:6" ht="15" customHeight="1" x14ac:dyDescent="0.3">
      <c r="A12" s="109"/>
      <c r="B12" s="115" t="s">
        <v>251</v>
      </c>
      <c r="C12" s="17" t="s">
        <v>206</v>
      </c>
      <c r="D12" s="69">
        <v>-10.3</v>
      </c>
      <c r="E12" s="69">
        <v>-19.3</v>
      </c>
      <c r="F12" s="69">
        <v>-0.3</v>
      </c>
    </row>
    <row r="13" spans="1:6" ht="15" customHeight="1" thickBot="1" x14ac:dyDescent="0.35">
      <c r="A13" s="121"/>
      <c r="B13" s="120"/>
      <c r="C13" s="25" t="s">
        <v>207</v>
      </c>
      <c r="D13" s="70">
        <v>-13.3</v>
      </c>
      <c r="E13" s="70">
        <v>-21.1</v>
      </c>
      <c r="F13" s="70">
        <v>-4.7</v>
      </c>
    </row>
    <row r="14" spans="1:6" x14ac:dyDescent="0.3">
      <c r="A14" s="56"/>
      <c r="B14" s="56"/>
      <c r="C14" s="17"/>
      <c r="D14" s="47"/>
      <c r="E14" s="47"/>
      <c r="F14" s="47"/>
    </row>
    <row r="15" spans="1:6" x14ac:dyDescent="0.3">
      <c r="A15" t="s">
        <v>96</v>
      </c>
    </row>
    <row r="16" spans="1:6" ht="62.25" customHeight="1" x14ac:dyDescent="0.3">
      <c r="A16" s="102" t="s">
        <v>216</v>
      </c>
      <c r="B16" s="102"/>
      <c r="C16" s="102"/>
      <c r="D16" s="102"/>
      <c r="E16" s="102"/>
      <c r="F16" s="102"/>
    </row>
    <row r="17" spans="1:6" ht="58.2" customHeight="1" x14ac:dyDescent="0.3">
      <c r="A17" s="96" t="s">
        <v>209</v>
      </c>
      <c r="B17" s="96"/>
      <c r="C17" s="96"/>
      <c r="D17" s="96"/>
      <c r="E17" s="96"/>
      <c r="F17" s="96"/>
    </row>
    <row r="18" spans="1:6" ht="30.75" customHeight="1" x14ac:dyDescent="0.3">
      <c r="A18" s="118" t="s">
        <v>210</v>
      </c>
      <c r="B18" s="118"/>
      <c r="C18" s="118"/>
      <c r="D18" s="118"/>
      <c r="E18" s="118"/>
      <c r="F18" s="118"/>
    </row>
    <row r="19" spans="1:6" ht="45.75" customHeight="1" x14ac:dyDescent="0.3">
      <c r="A19" s="96" t="s">
        <v>211</v>
      </c>
      <c r="B19" s="96"/>
      <c r="C19" s="96"/>
      <c r="D19" s="96"/>
      <c r="E19" s="96"/>
      <c r="F19" s="96"/>
    </row>
    <row r="20" spans="1:6" ht="15" customHeight="1" x14ac:dyDescent="0.3">
      <c r="A20" s="96" t="s">
        <v>217</v>
      </c>
      <c r="B20" s="96"/>
      <c r="C20" s="96"/>
      <c r="D20" s="96"/>
      <c r="E20" s="96"/>
      <c r="F20" s="96"/>
    </row>
  </sheetData>
  <mergeCells count="12">
    <mergeCell ref="A20:F20"/>
    <mergeCell ref="A2:F2"/>
    <mergeCell ref="A16:F16"/>
    <mergeCell ref="A17:F17"/>
    <mergeCell ref="A18:F18"/>
    <mergeCell ref="A19:F19"/>
    <mergeCell ref="A6:A9"/>
    <mergeCell ref="A10:A13"/>
    <mergeCell ref="B6:B7"/>
    <mergeCell ref="B8:B9"/>
    <mergeCell ref="B10:B11"/>
    <mergeCell ref="B12:B13"/>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0516A-ACE9-499F-9C27-2E8B4B18D1F7}">
  <dimension ref="A1:E17"/>
  <sheetViews>
    <sheetView showGridLines="0" workbookViewId="0"/>
  </sheetViews>
  <sheetFormatPr defaultColWidth="11.44140625" defaultRowHeight="14.4" x14ac:dyDescent="0.3"/>
  <cols>
    <col min="1" max="1" width="30.6640625" customWidth="1"/>
    <col min="2" max="2" width="40.6640625" customWidth="1"/>
    <col min="3" max="5" width="15.6640625" customWidth="1"/>
  </cols>
  <sheetData>
    <row r="1" spans="1:5" x14ac:dyDescent="0.3">
      <c r="A1" s="1" t="str">
        <f>HYPERLINK("#'Contents'!A1", "Back to Contents")</f>
        <v>Back to Contents</v>
      </c>
    </row>
    <row r="2" spans="1:5" ht="36" customHeight="1" x14ac:dyDescent="0.3">
      <c r="A2" s="93" t="s">
        <v>255</v>
      </c>
      <c r="B2" s="94"/>
      <c r="C2" s="94"/>
      <c r="D2" s="94"/>
      <c r="E2" s="94"/>
    </row>
    <row r="3" spans="1:5" x14ac:dyDescent="0.3">
      <c r="A3" s="11"/>
      <c r="B3" s="12"/>
      <c r="C3" s="12"/>
      <c r="D3" s="12"/>
      <c r="E3" s="12"/>
    </row>
    <row r="4" spans="1:5" ht="15" thickBot="1" x14ac:dyDescent="0.35">
      <c r="A4" s="25"/>
      <c r="B4" s="25"/>
      <c r="C4" s="25"/>
      <c r="D4" s="25"/>
      <c r="E4" s="64" t="s">
        <v>212</v>
      </c>
    </row>
    <row r="5" spans="1:5" ht="28.8" x14ac:dyDescent="0.3">
      <c r="A5" s="63" t="s">
        <v>149</v>
      </c>
      <c r="B5" s="63" t="s">
        <v>218</v>
      </c>
      <c r="C5" s="89" t="s">
        <v>151</v>
      </c>
      <c r="D5" s="89" t="s">
        <v>204</v>
      </c>
      <c r="E5" s="89" t="s">
        <v>205</v>
      </c>
    </row>
    <row r="6" spans="1:5" ht="14.4" customHeight="1" x14ac:dyDescent="0.3">
      <c r="A6" s="119" t="s">
        <v>250</v>
      </c>
      <c r="B6" s="62" t="s">
        <v>219</v>
      </c>
      <c r="C6" s="68">
        <v>-0.3</v>
      </c>
      <c r="D6" s="68">
        <v>-0.9</v>
      </c>
      <c r="E6" s="68">
        <v>0.2</v>
      </c>
    </row>
    <row r="7" spans="1:5" x14ac:dyDescent="0.3">
      <c r="A7" s="115"/>
      <c r="B7" s="17" t="s">
        <v>220</v>
      </c>
      <c r="C7" s="69">
        <v>0.3</v>
      </c>
      <c r="D7" s="69">
        <v>-0.6</v>
      </c>
      <c r="E7" s="69">
        <v>1.2</v>
      </c>
    </row>
    <row r="8" spans="1:5" ht="14.4" customHeight="1" x14ac:dyDescent="0.3">
      <c r="A8" s="122"/>
      <c r="B8" s="87" t="s">
        <v>221</v>
      </c>
      <c r="C8" s="88">
        <v>-0.8</v>
      </c>
      <c r="D8" s="88">
        <v>-1.2</v>
      </c>
      <c r="E8" s="88">
        <v>-0.4</v>
      </c>
    </row>
    <row r="9" spans="1:5" x14ac:dyDescent="0.3">
      <c r="A9" s="115" t="s">
        <v>251</v>
      </c>
      <c r="B9" s="17" t="s">
        <v>219</v>
      </c>
      <c r="C9" s="69">
        <v>0.3</v>
      </c>
      <c r="D9" s="69">
        <v>-0.4</v>
      </c>
      <c r="E9" s="69">
        <v>1</v>
      </c>
    </row>
    <row r="10" spans="1:5" x14ac:dyDescent="0.3">
      <c r="A10" s="115"/>
      <c r="B10" s="17" t="s">
        <v>220</v>
      </c>
      <c r="C10" s="69">
        <v>0.9</v>
      </c>
      <c r="D10" s="69">
        <v>-0.2</v>
      </c>
      <c r="E10" s="69">
        <v>1.9</v>
      </c>
    </row>
    <row r="11" spans="1:5" x14ac:dyDescent="0.3">
      <c r="A11" s="120"/>
      <c r="B11" s="25" t="s">
        <v>221</v>
      </c>
      <c r="C11" s="70">
        <v>-0.5</v>
      </c>
      <c r="D11" s="70">
        <v>-1</v>
      </c>
      <c r="E11" s="70">
        <v>0</v>
      </c>
    </row>
    <row r="12" spans="1:5" x14ac:dyDescent="0.3">
      <c r="A12" s="57"/>
      <c r="B12" s="56"/>
      <c r="C12" s="53"/>
      <c r="D12" s="47"/>
      <c r="E12" s="47"/>
    </row>
    <row r="13" spans="1:5" x14ac:dyDescent="0.3">
      <c r="A13" s="15" t="s">
        <v>96</v>
      </c>
      <c r="B13" s="17"/>
      <c r="C13" s="53"/>
      <c r="D13" s="45"/>
      <c r="E13" s="45"/>
    </row>
    <row r="14" spans="1:5" ht="60" customHeight="1" x14ac:dyDescent="0.3">
      <c r="A14" s="102" t="s">
        <v>222</v>
      </c>
      <c r="B14" s="102"/>
      <c r="C14" s="102"/>
      <c r="D14" s="102"/>
      <c r="E14" s="102"/>
    </row>
    <row r="15" spans="1:5" ht="59.4" customHeight="1" x14ac:dyDescent="0.3">
      <c r="A15" s="96" t="s">
        <v>209</v>
      </c>
      <c r="B15" s="96"/>
      <c r="C15" s="96"/>
      <c r="D15" s="96"/>
      <c r="E15" s="96"/>
    </row>
    <row r="16" spans="1:5" ht="30.75" customHeight="1" x14ac:dyDescent="0.3">
      <c r="A16" s="118" t="s">
        <v>210</v>
      </c>
      <c r="B16" s="118"/>
      <c r="C16" s="118"/>
      <c r="D16" s="118"/>
      <c r="E16" s="118"/>
    </row>
    <row r="17" spans="1:5" ht="45.75" customHeight="1" x14ac:dyDescent="0.3">
      <c r="A17" s="96" t="s">
        <v>211</v>
      </c>
      <c r="B17" s="96"/>
      <c r="C17" s="96"/>
      <c r="D17" s="96"/>
      <c r="E17" s="96"/>
    </row>
  </sheetData>
  <mergeCells count="7">
    <mergeCell ref="A16:E16"/>
    <mergeCell ref="A17:E17"/>
    <mergeCell ref="A2:E2"/>
    <mergeCell ref="A6:A8"/>
    <mergeCell ref="A9:A11"/>
    <mergeCell ref="A14:E14"/>
    <mergeCell ref="A15:E15"/>
  </mergeCells>
  <pageMargins left="0.7" right="0.7" top="0.75" bottom="0.75" header="0.3" footer="0.3"/>
  <pageSetup paperSize="9" orientation="portrait"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72C721-988B-4ED5-865A-BEB3AC60C1FC}">
  <dimension ref="A1:H52"/>
  <sheetViews>
    <sheetView showGridLines="0" workbookViewId="0"/>
  </sheetViews>
  <sheetFormatPr defaultColWidth="11.44140625" defaultRowHeight="14.4" x14ac:dyDescent="0.3"/>
  <cols>
    <col min="1" max="1" width="30.6640625" customWidth="1"/>
    <col min="2" max="2" width="40.6640625" customWidth="1"/>
    <col min="3" max="5" width="15.6640625" customWidth="1"/>
  </cols>
  <sheetData>
    <row r="1" spans="1:5" x14ac:dyDescent="0.3">
      <c r="A1" s="1" t="str">
        <f>HYPERLINK("#'Contents'!A1", "Back to Contents")</f>
        <v>Back to Contents</v>
      </c>
    </row>
    <row r="2" spans="1:5" ht="36" customHeight="1" x14ac:dyDescent="0.3">
      <c r="A2" s="93" t="s">
        <v>256</v>
      </c>
      <c r="B2" s="94"/>
      <c r="C2" s="94"/>
      <c r="D2" s="94"/>
      <c r="E2" s="94"/>
    </row>
    <row r="3" spans="1:5" x14ac:dyDescent="0.3">
      <c r="A3" s="11"/>
      <c r="B3" s="12"/>
      <c r="C3" s="12"/>
      <c r="D3" s="12"/>
      <c r="E3" s="12"/>
    </row>
    <row r="4" spans="1:5" ht="15" thickBot="1" x14ac:dyDescent="0.35">
      <c r="A4" s="25"/>
      <c r="B4" s="25"/>
      <c r="C4" s="25"/>
      <c r="D4" s="25"/>
      <c r="E4" s="64" t="s">
        <v>212</v>
      </c>
    </row>
    <row r="5" spans="1:5" ht="30" customHeight="1" x14ac:dyDescent="0.3">
      <c r="A5" s="65" t="s">
        <v>149</v>
      </c>
      <c r="B5" s="65" t="s">
        <v>218</v>
      </c>
      <c r="C5" s="90" t="s">
        <v>151</v>
      </c>
      <c r="D5" s="90" t="s">
        <v>204</v>
      </c>
      <c r="E5" s="90" t="s">
        <v>205</v>
      </c>
    </row>
    <row r="6" spans="1:5" ht="15" customHeight="1" x14ac:dyDescent="0.3">
      <c r="A6" s="119" t="s">
        <v>171</v>
      </c>
      <c r="B6" s="62" t="s">
        <v>219</v>
      </c>
      <c r="C6" s="71">
        <v>0.1</v>
      </c>
      <c r="D6" s="71">
        <v>-0.6</v>
      </c>
      <c r="E6" s="71">
        <v>0.9</v>
      </c>
    </row>
    <row r="7" spans="1:5" ht="15" customHeight="1" x14ac:dyDescent="0.3">
      <c r="A7" s="115"/>
      <c r="B7" s="17" t="s">
        <v>220</v>
      </c>
      <c r="C7" s="71">
        <v>0.7</v>
      </c>
      <c r="D7" s="71">
        <v>-0.4</v>
      </c>
      <c r="E7" s="71">
        <v>1.8</v>
      </c>
    </row>
    <row r="8" spans="1:5" ht="15" customHeight="1" x14ac:dyDescent="0.3">
      <c r="A8" s="116"/>
      <c r="B8" s="19" t="s">
        <v>221</v>
      </c>
      <c r="C8" s="72">
        <v>-0.4</v>
      </c>
      <c r="D8" s="72">
        <v>-1</v>
      </c>
      <c r="E8" s="72">
        <v>0.1</v>
      </c>
    </row>
    <row r="9" spans="1:5" ht="15" customHeight="1" x14ac:dyDescent="0.3">
      <c r="A9" s="115" t="s">
        <v>172</v>
      </c>
      <c r="B9" s="17" t="s">
        <v>219</v>
      </c>
      <c r="C9" s="71">
        <v>-0.1</v>
      </c>
      <c r="D9" s="71">
        <v>-0.9</v>
      </c>
      <c r="E9" s="71">
        <v>0.8</v>
      </c>
    </row>
    <row r="10" spans="1:5" ht="15" customHeight="1" x14ac:dyDescent="0.3">
      <c r="A10" s="115"/>
      <c r="B10" s="17" t="s">
        <v>220</v>
      </c>
      <c r="C10" s="71">
        <v>-0.6</v>
      </c>
      <c r="D10" s="71">
        <v>-1.9</v>
      </c>
      <c r="E10" s="71">
        <v>0.8</v>
      </c>
    </row>
    <row r="11" spans="1:5" ht="15" customHeight="1" x14ac:dyDescent="0.3">
      <c r="A11" s="115"/>
      <c r="B11" s="17" t="s">
        <v>221</v>
      </c>
      <c r="C11" s="71">
        <v>-0.8</v>
      </c>
      <c r="D11" s="71">
        <v>-1.4</v>
      </c>
      <c r="E11" s="71">
        <v>-0.2</v>
      </c>
    </row>
    <row r="12" spans="1:5" ht="15" customHeight="1" x14ac:dyDescent="0.3">
      <c r="A12" s="114" t="s">
        <v>173</v>
      </c>
      <c r="B12" s="66" t="s">
        <v>219</v>
      </c>
      <c r="C12" s="73">
        <v>0.2</v>
      </c>
      <c r="D12" s="73">
        <v>-0.7</v>
      </c>
      <c r="E12" s="73">
        <v>1.1000000000000001</v>
      </c>
    </row>
    <row r="13" spans="1:5" ht="15" customHeight="1" x14ac:dyDescent="0.3">
      <c r="A13" s="115"/>
      <c r="B13" s="17" t="s">
        <v>220</v>
      </c>
      <c r="C13" s="69">
        <v>1.1000000000000001</v>
      </c>
      <c r="D13" s="69">
        <v>-0.2</v>
      </c>
      <c r="E13" s="69">
        <v>2.5</v>
      </c>
    </row>
    <row r="14" spans="1:5" ht="15" customHeight="1" x14ac:dyDescent="0.3">
      <c r="A14" s="116"/>
      <c r="B14" s="19" t="s">
        <v>221</v>
      </c>
      <c r="C14" s="72">
        <v>-0.5</v>
      </c>
      <c r="D14" s="72">
        <v>-1.2</v>
      </c>
      <c r="E14" s="72">
        <v>0.2</v>
      </c>
    </row>
    <row r="15" spans="1:5" ht="15" customHeight="1" x14ac:dyDescent="0.3">
      <c r="A15" s="115" t="s">
        <v>174</v>
      </c>
      <c r="B15" s="17" t="s">
        <v>219</v>
      </c>
      <c r="C15" s="69">
        <v>0.6</v>
      </c>
      <c r="D15" s="69">
        <v>-0.4</v>
      </c>
      <c r="E15" s="69">
        <v>1.6</v>
      </c>
    </row>
    <row r="16" spans="1:5" ht="15" customHeight="1" x14ac:dyDescent="0.3">
      <c r="A16" s="115"/>
      <c r="B16" s="17" t="s">
        <v>220</v>
      </c>
      <c r="C16" s="71">
        <v>0.5</v>
      </c>
      <c r="D16" s="71">
        <v>-0.9</v>
      </c>
      <c r="E16" s="71">
        <v>1.9</v>
      </c>
    </row>
    <row r="17" spans="1:5" ht="15" customHeight="1" x14ac:dyDescent="0.3">
      <c r="A17" s="115"/>
      <c r="B17" s="17" t="s">
        <v>221</v>
      </c>
      <c r="C17" s="69">
        <v>-0.4</v>
      </c>
      <c r="D17" s="69">
        <v>-1.1000000000000001</v>
      </c>
      <c r="E17" s="69">
        <v>0.3</v>
      </c>
    </row>
    <row r="18" spans="1:5" ht="15" customHeight="1" x14ac:dyDescent="0.3">
      <c r="A18" s="114" t="s">
        <v>175</v>
      </c>
      <c r="B18" s="66" t="s">
        <v>219</v>
      </c>
      <c r="C18" s="73">
        <v>1</v>
      </c>
      <c r="D18" s="73">
        <v>0</v>
      </c>
      <c r="E18" s="73">
        <v>2</v>
      </c>
    </row>
    <row r="19" spans="1:5" ht="15" customHeight="1" x14ac:dyDescent="0.3">
      <c r="A19" s="115"/>
      <c r="B19" s="17" t="s">
        <v>220</v>
      </c>
      <c r="C19" s="69">
        <v>0.8</v>
      </c>
      <c r="D19" s="69">
        <v>-0.6</v>
      </c>
      <c r="E19" s="69">
        <v>2.2000000000000002</v>
      </c>
    </row>
    <row r="20" spans="1:5" ht="15" customHeight="1" x14ac:dyDescent="0.3">
      <c r="A20" s="116"/>
      <c r="B20" s="19" t="s">
        <v>221</v>
      </c>
      <c r="C20" s="72">
        <v>-0.1</v>
      </c>
      <c r="D20" s="72">
        <v>-0.7</v>
      </c>
      <c r="E20" s="72">
        <v>0.6</v>
      </c>
    </row>
    <row r="21" spans="1:5" ht="15" customHeight="1" x14ac:dyDescent="0.3">
      <c r="A21" s="115" t="s">
        <v>176</v>
      </c>
      <c r="B21" s="17" t="s">
        <v>219</v>
      </c>
      <c r="C21" s="69">
        <v>0</v>
      </c>
      <c r="D21" s="69">
        <v>-1</v>
      </c>
      <c r="E21" s="69">
        <v>1</v>
      </c>
    </row>
    <row r="22" spans="1:5" ht="15" customHeight="1" x14ac:dyDescent="0.3">
      <c r="A22" s="115"/>
      <c r="B22" s="17" t="s">
        <v>220</v>
      </c>
      <c r="C22" s="71">
        <v>0.3</v>
      </c>
      <c r="D22" s="71">
        <v>-1.1000000000000001</v>
      </c>
      <c r="E22" s="71">
        <v>1.8</v>
      </c>
    </row>
    <row r="23" spans="1:5" ht="15" customHeight="1" x14ac:dyDescent="0.3">
      <c r="A23" s="115"/>
      <c r="B23" s="17" t="s">
        <v>221</v>
      </c>
      <c r="C23" s="69">
        <v>0</v>
      </c>
      <c r="D23" s="69">
        <v>-0.7</v>
      </c>
      <c r="E23" s="69">
        <v>0.7</v>
      </c>
    </row>
    <row r="24" spans="1:5" ht="15" customHeight="1" x14ac:dyDescent="0.3">
      <c r="A24" s="114" t="s">
        <v>177</v>
      </c>
      <c r="B24" s="66" t="s">
        <v>219</v>
      </c>
      <c r="C24" s="73">
        <v>-0.4</v>
      </c>
      <c r="D24" s="73">
        <v>-1.3</v>
      </c>
      <c r="E24" s="73">
        <v>0.6</v>
      </c>
    </row>
    <row r="25" spans="1:5" ht="15" customHeight="1" x14ac:dyDescent="0.3">
      <c r="A25" s="115"/>
      <c r="B25" s="17" t="s">
        <v>220</v>
      </c>
      <c r="C25" s="69">
        <v>0.7</v>
      </c>
      <c r="D25" s="69">
        <v>-0.8</v>
      </c>
      <c r="E25" s="69">
        <v>2.1</v>
      </c>
    </row>
    <row r="26" spans="1:5" ht="15" customHeight="1" x14ac:dyDescent="0.3">
      <c r="A26" s="116"/>
      <c r="B26" s="19" t="s">
        <v>221</v>
      </c>
      <c r="C26" s="72">
        <v>-1.3</v>
      </c>
      <c r="D26" s="72">
        <v>-2.1</v>
      </c>
      <c r="E26" s="72">
        <v>-0.6</v>
      </c>
    </row>
    <row r="27" spans="1:5" ht="15" customHeight="1" x14ac:dyDescent="0.3">
      <c r="A27" s="115" t="s">
        <v>178</v>
      </c>
      <c r="B27" s="17" t="s">
        <v>219</v>
      </c>
      <c r="C27" s="69">
        <v>-0.5</v>
      </c>
      <c r="D27" s="69">
        <v>-1.5</v>
      </c>
      <c r="E27" s="69">
        <v>0.5</v>
      </c>
    </row>
    <row r="28" spans="1:5" ht="15" customHeight="1" x14ac:dyDescent="0.3">
      <c r="A28" s="115"/>
      <c r="B28" s="17" t="s">
        <v>220</v>
      </c>
      <c r="C28" s="71">
        <v>1.3</v>
      </c>
      <c r="D28" s="71">
        <v>-0.1</v>
      </c>
      <c r="E28" s="71">
        <v>2.8</v>
      </c>
    </row>
    <row r="29" spans="1:5" ht="15" customHeight="1" x14ac:dyDescent="0.3">
      <c r="A29" s="115"/>
      <c r="B29" s="17" t="s">
        <v>221</v>
      </c>
      <c r="C29" s="69">
        <v>-0.6</v>
      </c>
      <c r="D29" s="69">
        <v>-1.3</v>
      </c>
      <c r="E29" s="69">
        <v>0.2</v>
      </c>
    </row>
    <row r="30" spans="1:5" ht="15" customHeight="1" x14ac:dyDescent="0.3">
      <c r="A30" s="114" t="s">
        <v>179</v>
      </c>
      <c r="B30" s="66" t="s">
        <v>219</v>
      </c>
      <c r="C30" s="73">
        <v>1.4</v>
      </c>
      <c r="D30" s="73">
        <v>0.3</v>
      </c>
      <c r="E30" s="73">
        <v>2.5</v>
      </c>
    </row>
    <row r="31" spans="1:5" ht="15" customHeight="1" x14ac:dyDescent="0.3">
      <c r="A31" s="115"/>
      <c r="B31" s="17" t="s">
        <v>220</v>
      </c>
      <c r="C31" s="69">
        <v>0.7</v>
      </c>
      <c r="D31" s="69">
        <v>-0.8</v>
      </c>
      <c r="E31" s="69">
        <v>2.2000000000000002</v>
      </c>
    </row>
    <row r="32" spans="1:5" ht="15" customHeight="1" x14ac:dyDescent="0.3">
      <c r="A32" s="116"/>
      <c r="B32" s="19" t="s">
        <v>221</v>
      </c>
      <c r="C32" s="72">
        <v>-0.2</v>
      </c>
      <c r="D32" s="72">
        <v>-1</v>
      </c>
      <c r="E32" s="72">
        <v>0.6</v>
      </c>
    </row>
    <row r="33" spans="1:8" ht="15" customHeight="1" x14ac:dyDescent="0.3">
      <c r="A33" s="114" t="s">
        <v>180</v>
      </c>
      <c r="B33" s="66" t="s">
        <v>219</v>
      </c>
      <c r="C33" s="73">
        <v>0.8</v>
      </c>
      <c r="D33" s="73">
        <v>-0.3</v>
      </c>
      <c r="E33" s="73">
        <v>1.8</v>
      </c>
    </row>
    <row r="34" spans="1:8" ht="15" customHeight="1" x14ac:dyDescent="0.3">
      <c r="A34" s="115"/>
      <c r="B34" s="17" t="s">
        <v>220</v>
      </c>
      <c r="C34" s="69">
        <v>0.8</v>
      </c>
      <c r="D34" s="69">
        <v>-0.8</v>
      </c>
      <c r="E34" s="69">
        <v>2.4</v>
      </c>
    </row>
    <row r="35" spans="1:8" ht="15" customHeight="1" thickBot="1" x14ac:dyDescent="0.35">
      <c r="A35" s="120"/>
      <c r="B35" s="25" t="s">
        <v>221</v>
      </c>
      <c r="C35" s="70">
        <v>-0.2</v>
      </c>
      <c r="D35" s="70">
        <v>-1</v>
      </c>
      <c r="E35" s="70">
        <v>0.6</v>
      </c>
    </row>
    <row r="36" spans="1:8" x14ac:dyDescent="0.3">
      <c r="A36" s="57"/>
      <c r="B36" s="56"/>
      <c r="C36" s="53"/>
      <c r="D36" s="47"/>
      <c r="E36" s="47"/>
    </row>
    <row r="37" spans="1:8" x14ac:dyDescent="0.3">
      <c r="A37" s="15" t="s">
        <v>96</v>
      </c>
      <c r="B37" s="17"/>
      <c r="C37" s="53"/>
      <c r="D37" s="45"/>
      <c r="E37" s="45"/>
    </row>
    <row r="38" spans="1:8" ht="62.4" customHeight="1" x14ac:dyDescent="0.3">
      <c r="A38" s="102" t="s">
        <v>222</v>
      </c>
      <c r="B38" s="102"/>
      <c r="C38" s="102"/>
      <c r="D38" s="102"/>
      <c r="E38" s="102"/>
    </row>
    <row r="39" spans="1:8" ht="56.4" customHeight="1" x14ac:dyDescent="0.3">
      <c r="A39" s="96" t="s">
        <v>209</v>
      </c>
      <c r="B39" s="96"/>
      <c r="C39" s="96"/>
      <c r="D39" s="96"/>
      <c r="E39" s="96"/>
    </row>
    <row r="40" spans="1:8" ht="30.75" customHeight="1" x14ac:dyDescent="0.3">
      <c r="A40" s="118" t="s">
        <v>210</v>
      </c>
      <c r="B40" s="118"/>
      <c r="C40" s="118"/>
      <c r="D40" s="118"/>
      <c r="E40" s="118"/>
    </row>
    <row r="41" spans="1:8" ht="42.6" customHeight="1" x14ac:dyDescent="0.3">
      <c r="A41" s="96" t="s">
        <v>213</v>
      </c>
      <c r="B41" s="96"/>
      <c r="C41" s="96"/>
      <c r="D41" s="96"/>
      <c r="E41" s="96"/>
      <c r="F41" s="61"/>
      <c r="G41" s="61"/>
      <c r="H41" s="61"/>
    </row>
    <row r="52" ht="30" customHeight="1" x14ac:dyDescent="0.3"/>
  </sheetData>
  <mergeCells count="15">
    <mergeCell ref="A2:E2"/>
    <mergeCell ref="A6:A8"/>
    <mergeCell ref="A33:A35"/>
    <mergeCell ref="A30:A32"/>
    <mergeCell ref="A41:E41"/>
    <mergeCell ref="A9:A11"/>
    <mergeCell ref="A12:A14"/>
    <mergeCell ref="A15:A17"/>
    <mergeCell ref="A18:A20"/>
    <mergeCell ref="A40:E40"/>
    <mergeCell ref="A21:A23"/>
    <mergeCell ref="A24:A26"/>
    <mergeCell ref="A27:A29"/>
    <mergeCell ref="A38:E38"/>
    <mergeCell ref="A39:E39"/>
  </mergeCells>
  <pageMargins left="0.7" right="0.7" top="0.75" bottom="0.75" header="0.3" footer="0.3"/>
  <pageSetup paperSize="9" orientation="portrait" horizontalDpi="300" verticalDpi="3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EBFB5E-E132-44EF-A0D2-59F1A9C5DF07}">
  <dimension ref="A1:G44"/>
  <sheetViews>
    <sheetView showGridLines="0" workbookViewId="0"/>
  </sheetViews>
  <sheetFormatPr defaultColWidth="11.44140625" defaultRowHeight="14.4" x14ac:dyDescent="0.3"/>
  <cols>
    <col min="1" max="1" width="20.6640625" customWidth="1"/>
    <col min="2" max="2" width="32.6640625" customWidth="1"/>
    <col min="3" max="3" width="40.6640625" customWidth="1"/>
    <col min="4" max="6" width="15.6640625" customWidth="1"/>
  </cols>
  <sheetData>
    <row r="1" spans="1:7" x14ac:dyDescent="0.3">
      <c r="A1" s="1" t="str">
        <f>HYPERLINK("#'Contents'!A1", "Back to Contents")</f>
        <v>Back to Contents</v>
      </c>
    </row>
    <row r="2" spans="1:7" ht="36" customHeight="1" x14ac:dyDescent="0.3">
      <c r="A2" s="93" t="s">
        <v>257</v>
      </c>
      <c r="B2" s="93"/>
      <c r="C2" s="93"/>
      <c r="D2" s="93"/>
      <c r="E2" s="93"/>
      <c r="F2" s="93"/>
      <c r="G2" s="67"/>
    </row>
    <row r="3" spans="1:7" x14ac:dyDescent="0.3">
      <c r="A3" s="11"/>
      <c r="B3" s="12"/>
      <c r="C3" s="12"/>
      <c r="D3" s="12"/>
      <c r="E3" s="12"/>
    </row>
    <row r="4" spans="1:7" ht="15" thickBot="1" x14ac:dyDescent="0.35">
      <c r="A4" s="25"/>
      <c r="B4" s="25"/>
      <c r="C4" s="25"/>
      <c r="D4" s="25"/>
      <c r="E4" s="25"/>
      <c r="F4" s="64" t="s">
        <v>212</v>
      </c>
    </row>
    <row r="5" spans="1:7" ht="28.8" x14ac:dyDescent="0.3">
      <c r="A5" s="63" t="s">
        <v>254</v>
      </c>
      <c r="B5" s="63" t="s">
        <v>149</v>
      </c>
      <c r="C5" s="63" t="s">
        <v>218</v>
      </c>
      <c r="D5" s="89" t="s">
        <v>151</v>
      </c>
      <c r="E5" s="89" t="s">
        <v>204</v>
      </c>
      <c r="F5" s="89" t="s">
        <v>205</v>
      </c>
    </row>
    <row r="6" spans="1:7" ht="15" customHeight="1" x14ac:dyDescent="0.3">
      <c r="A6" s="112" t="s">
        <v>214</v>
      </c>
      <c r="B6" s="119" t="s">
        <v>250</v>
      </c>
      <c r="C6" s="62" t="s">
        <v>219</v>
      </c>
      <c r="D6" s="68">
        <v>-0.4</v>
      </c>
      <c r="E6" s="68">
        <v>-1</v>
      </c>
      <c r="F6" s="68">
        <v>0.2</v>
      </c>
    </row>
    <row r="7" spans="1:7" ht="15" customHeight="1" x14ac:dyDescent="0.3">
      <c r="A7" s="109"/>
      <c r="B7" s="115"/>
      <c r="C7" s="17" t="s">
        <v>220</v>
      </c>
      <c r="D7" s="69">
        <v>-0.3</v>
      </c>
      <c r="E7" s="69">
        <v>-1.8</v>
      </c>
      <c r="F7" s="69">
        <v>1.2</v>
      </c>
    </row>
    <row r="8" spans="1:7" ht="15" customHeight="1" x14ac:dyDescent="0.3">
      <c r="A8" s="109"/>
      <c r="B8" s="115"/>
      <c r="C8" s="17" t="s">
        <v>221</v>
      </c>
      <c r="D8" s="69">
        <v>-0.7</v>
      </c>
      <c r="E8" s="69">
        <v>-1.3</v>
      </c>
      <c r="F8" s="69">
        <v>-0.1</v>
      </c>
    </row>
    <row r="9" spans="1:7" ht="15" customHeight="1" x14ac:dyDescent="0.3">
      <c r="A9" s="109"/>
      <c r="B9" s="115" t="s">
        <v>251</v>
      </c>
      <c r="C9" s="17" t="s">
        <v>219</v>
      </c>
      <c r="D9" s="69">
        <v>0.2</v>
      </c>
      <c r="E9" s="69">
        <v>-0.5</v>
      </c>
      <c r="F9" s="69">
        <v>0.9</v>
      </c>
    </row>
    <row r="10" spans="1:7" ht="15" customHeight="1" x14ac:dyDescent="0.3">
      <c r="A10" s="109"/>
      <c r="B10" s="115"/>
      <c r="C10" s="17" t="s">
        <v>220</v>
      </c>
      <c r="D10" s="69">
        <v>0.5</v>
      </c>
      <c r="E10" s="69">
        <v>-1.4</v>
      </c>
      <c r="F10" s="69">
        <v>2.4</v>
      </c>
    </row>
    <row r="11" spans="1:7" ht="15" customHeight="1" x14ac:dyDescent="0.3">
      <c r="A11" s="110"/>
      <c r="B11" s="116"/>
      <c r="C11" s="19" t="s">
        <v>221</v>
      </c>
      <c r="D11" s="72">
        <v>-0.8</v>
      </c>
      <c r="E11" s="72">
        <v>-1.5</v>
      </c>
      <c r="F11" s="72">
        <v>-0.1</v>
      </c>
    </row>
    <row r="12" spans="1:7" ht="15" customHeight="1" x14ac:dyDescent="0.3">
      <c r="A12" s="109" t="s">
        <v>215</v>
      </c>
      <c r="B12" s="119" t="s">
        <v>250</v>
      </c>
      <c r="C12" s="17" t="s">
        <v>219</v>
      </c>
      <c r="D12" s="69">
        <v>-0.4</v>
      </c>
      <c r="E12" s="69">
        <v>-1</v>
      </c>
      <c r="F12" s="69">
        <v>0.2</v>
      </c>
    </row>
    <row r="13" spans="1:7" ht="15" customHeight="1" x14ac:dyDescent="0.3">
      <c r="A13" s="109"/>
      <c r="B13" s="115"/>
      <c r="C13" s="17" t="s">
        <v>220</v>
      </c>
      <c r="D13" s="69">
        <v>0.6</v>
      </c>
      <c r="E13" s="69">
        <v>-0.5</v>
      </c>
      <c r="F13" s="69">
        <v>1.6</v>
      </c>
    </row>
    <row r="14" spans="1:7" ht="15" customHeight="1" x14ac:dyDescent="0.3">
      <c r="A14" s="109"/>
      <c r="B14" s="115"/>
      <c r="C14" s="17" t="s">
        <v>221</v>
      </c>
      <c r="D14" s="69">
        <v>-0.8</v>
      </c>
      <c r="E14" s="69">
        <v>-1.4</v>
      </c>
      <c r="F14" s="69">
        <v>-0.2</v>
      </c>
    </row>
    <row r="15" spans="1:7" ht="15" customHeight="1" x14ac:dyDescent="0.3">
      <c r="A15" s="109"/>
      <c r="B15" s="115" t="s">
        <v>251</v>
      </c>
      <c r="C15" s="17" t="s">
        <v>219</v>
      </c>
      <c r="D15" s="69">
        <v>0.2</v>
      </c>
      <c r="E15" s="69">
        <v>-0.5</v>
      </c>
      <c r="F15" s="69">
        <v>0.9</v>
      </c>
    </row>
    <row r="16" spans="1:7" ht="15" customHeight="1" x14ac:dyDescent="0.3">
      <c r="A16" s="109"/>
      <c r="B16" s="115"/>
      <c r="C16" s="17" t="s">
        <v>220</v>
      </c>
      <c r="D16" s="69">
        <v>0.9</v>
      </c>
      <c r="E16" s="69">
        <v>-0.4</v>
      </c>
      <c r="F16" s="69">
        <v>2.2000000000000002</v>
      </c>
    </row>
    <row r="17" spans="1:6" ht="15" customHeight="1" x14ac:dyDescent="0.3">
      <c r="A17" s="121"/>
      <c r="B17" s="120"/>
      <c r="C17" s="25" t="s">
        <v>221</v>
      </c>
      <c r="D17" s="70">
        <v>0</v>
      </c>
      <c r="E17" s="70">
        <v>-0.7</v>
      </c>
      <c r="F17" s="70">
        <v>0.7</v>
      </c>
    </row>
    <row r="18" spans="1:6" ht="15" customHeight="1" x14ac:dyDescent="0.3">
      <c r="A18" s="56"/>
      <c r="B18" s="56"/>
      <c r="C18" s="17"/>
      <c r="D18" s="47"/>
      <c r="E18" s="47"/>
      <c r="F18" s="47"/>
    </row>
    <row r="19" spans="1:6" ht="15" customHeight="1" x14ac:dyDescent="0.3">
      <c r="A19" t="s">
        <v>96</v>
      </c>
    </row>
    <row r="20" spans="1:6" ht="78" customHeight="1" x14ac:dyDescent="0.3">
      <c r="A20" s="102" t="s">
        <v>223</v>
      </c>
      <c r="B20" s="102"/>
      <c r="C20" s="102"/>
      <c r="D20" s="102"/>
      <c r="E20" s="102"/>
      <c r="F20" s="102"/>
    </row>
    <row r="21" spans="1:6" ht="42.75" customHeight="1" x14ac:dyDescent="0.3">
      <c r="A21" s="96" t="s">
        <v>209</v>
      </c>
      <c r="B21" s="96"/>
      <c r="C21" s="96"/>
      <c r="D21" s="96"/>
      <c r="E21" s="96"/>
      <c r="F21" s="96"/>
    </row>
    <row r="22" spans="1:6" ht="30.75" customHeight="1" x14ac:dyDescent="0.3">
      <c r="A22" s="118" t="s">
        <v>210</v>
      </c>
      <c r="B22" s="118"/>
      <c r="C22" s="118"/>
      <c r="D22" s="118"/>
      <c r="E22" s="118"/>
      <c r="F22" s="118"/>
    </row>
    <row r="23" spans="1:6" ht="45.75" customHeight="1" x14ac:dyDescent="0.3">
      <c r="A23" s="96" t="s">
        <v>211</v>
      </c>
      <c r="B23" s="96"/>
      <c r="C23" s="96"/>
      <c r="D23" s="96"/>
      <c r="E23" s="96"/>
      <c r="F23" s="96"/>
    </row>
    <row r="24" spans="1:6" ht="15" customHeight="1" x14ac:dyDescent="0.3">
      <c r="A24" s="96" t="s">
        <v>217</v>
      </c>
      <c r="B24" s="96"/>
      <c r="C24" s="96"/>
      <c r="D24" s="96"/>
      <c r="E24" s="96"/>
      <c r="F24" s="96"/>
    </row>
    <row r="25" spans="1:6" ht="15" customHeight="1" x14ac:dyDescent="0.3"/>
    <row r="26" spans="1:6" ht="15" customHeight="1" x14ac:dyDescent="0.3"/>
    <row r="27" spans="1:6" ht="15" customHeight="1" x14ac:dyDescent="0.3"/>
    <row r="28" spans="1:6" ht="15" customHeight="1" x14ac:dyDescent="0.3"/>
    <row r="29" spans="1:6" ht="15" customHeight="1" x14ac:dyDescent="0.3"/>
    <row r="30" spans="1:6" ht="15" customHeight="1" x14ac:dyDescent="0.3"/>
    <row r="31" spans="1:6" ht="15" customHeight="1" x14ac:dyDescent="0.3"/>
    <row r="32" spans="1:6" ht="15" customHeight="1" x14ac:dyDescent="0.3"/>
    <row r="33" ht="15" customHeight="1" x14ac:dyDescent="0.3"/>
    <row r="34" ht="15" customHeight="1" x14ac:dyDescent="0.3"/>
    <row r="35" ht="15" customHeight="1" x14ac:dyDescent="0.3"/>
    <row r="36" ht="15" customHeight="1" x14ac:dyDescent="0.3"/>
    <row r="37" ht="15" customHeight="1" x14ac:dyDescent="0.3"/>
    <row r="38" ht="15" customHeight="1" x14ac:dyDescent="0.3"/>
    <row r="39" ht="15" customHeight="1" x14ac:dyDescent="0.3"/>
    <row r="40" ht="15" customHeight="1" x14ac:dyDescent="0.3"/>
    <row r="41" ht="15" customHeight="1" x14ac:dyDescent="0.3"/>
    <row r="42" ht="15" customHeight="1" x14ac:dyDescent="0.3"/>
    <row r="43" ht="15" customHeight="1" x14ac:dyDescent="0.3"/>
    <row r="44" ht="15" customHeight="1" x14ac:dyDescent="0.3"/>
  </sheetData>
  <mergeCells count="12">
    <mergeCell ref="A24:F24"/>
    <mergeCell ref="A2:F2"/>
    <mergeCell ref="A20:F20"/>
    <mergeCell ref="A21:F21"/>
    <mergeCell ref="A22:F22"/>
    <mergeCell ref="A23:F23"/>
    <mergeCell ref="B9:B11"/>
    <mergeCell ref="B6:B8"/>
    <mergeCell ref="A6:A11"/>
    <mergeCell ref="A12:A17"/>
    <mergeCell ref="B12:B14"/>
    <mergeCell ref="B15:B17"/>
  </mergeCell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35"/>
  <sheetViews>
    <sheetView showGridLines="0" workbookViewId="0"/>
  </sheetViews>
  <sheetFormatPr defaultColWidth="11.44140625" defaultRowHeight="14.4" x14ac:dyDescent="0.3"/>
  <cols>
    <col min="1" max="1" width="6.5546875" customWidth="1"/>
    <col min="2" max="2" width="37.33203125" customWidth="1"/>
    <col min="3" max="5" width="20.6640625" customWidth="1"/>
  </cols>
  <sheetData>
    <row r="1" spans="1:5" x14ac:dyDescent="0.3">
      <c r="A1" s="1" t="str">
        <f>HYPERLINK("#'Contents'!A1", "Back to Contents")</f>
        <v>Back to Contents</v>
      </c>
      <c r="B1" s="1"/>
    </row>
    <row r="2" spans="1:5" ht="36" customHeight="1" x14ac:dyDescent="0.3">
      <c r="A2" s="93" t="s">
        <v>224</v>
      </c>
      <c r="B2" s="93"/>
      <c r="C2" s="94"/>
      <c r="D2" s="94"/>
      <c r="E2" s="94"/>
    </row>
    <row r="3" spans="1:5" x14ac:dyDescent="0.3">
      <c r="A3" s="11"/>
      <c r="B3" s="11"/>
      <c r="C3" s="12"/>
      <c r="D3" s="12"/>
      <c r="E3" s="12"/>
    </row>
    <row r="4" spans="1:5" ht="16.2" x14ac:dyDescent="0.3">
      <c r="A4" s="95" t="s">
        <v>26</v>
      </c>
      <c r="B4" s="95"/>
      <c r="C4" s="28" t="s">
        <v>27</v>
      </c>
      <c r="D4" s="28" t="s">
        <v>28</v>
      </c>
      <c r="E4" s="28" t="s">
        <v>29</v>
      </c>
    </row>
    <row r="5" spans="1:5" x14ac:dyDescent="0.3">
      <c r="A5" s="20" t="s">
        <v>30</v>
      </c>
      <c r="B5" s="29"/>
      <c r="C5" s="31">
        <v>28356</v>
      </c>
      <c r="D5" s="31">
        <v>12859</v>
      </c>
      <c r="E5" s="31">
        <v>15497</v>
      </c>
    </row>
    <row r="6" spans="1:5" ht="16.2" x14ac:dyDescent="0.3">
      <c r="A6" s="14" t="s">
        <v>225</v>
      </c>
      <c r="B6" s="30"/>
      <c r="C6" s="32" t="s">
        <v>31</v>
      </c>
      <c r="D6" s="32" t="s">
        <v>32</v>
      </c>
      <c r="E6" s="32" t="s">
        <v>33</v>
      </c>
    </row>
    <row r="7" spans="1:5" ht="14.4" customHeight="1" x14ac:dyDescent="0.3">
      <c r="A7" s="14" t="s">
        <v>34</v>
      </c>
      <c r="B7" s="15"/>
      <c r="C7" s="33"/>
      <c r="D7" s="33"/>
      <c r="E7" s="33"/>
    </row>
    <row r="8" spans="1:5" x14ac:dyDescent="0.3">
      <c r="A8" s="15" t="s">
        <v>35</v>
      </c>
      <c r="B8" s="15" t="s">
        <v>36</v>
      </c>
      <c r="C8" s="34" t="s">
        <v>37</v>
      </c>
      <c r="D8" s="34" t="s">
        <v>38</v>
      </c>
      <c r="E8" s="34" t="s">
        <v>39</v>
      </c>
    </row>
    <row r="9" spans="1:5" x14ac:dyDescent="0.3">
      <c r="A9" s="18" t="s">
        <v>35</v>
      </c>
      <c r="B9" s="18" t="s">
        <v>40</v>
      </c>
      <c r="C9" s="35" t="s">
        <v>41</v>
      </c>
      <c r="D9" s="35" t="s">
        <v>42</v>
      </c>
      <c r="E9" s="35" t="s">
        <v>43</v>
      </c>
    </row>
    <row r="10" spans="1:5" ht="16.2" x14ac:dyDescent="0.3">
      <c r="A10" s="26" t="s">
        <v>226</v>
      </c>
      <c r="B10" s="22"/>
      <c r="C10" s="36"/>
      <c r="D10" s="36"/>
      <c r="E10" s="36"/>
    </row>
    <row r="11" spans="1:5" x14ac:dyDescent="0.3">
      <c r="A11" s="15" t="s">
        <v>35</v>
      </c>
      <c r="B11" s="15" t="s">
        <v>44</v>
      </c>
      <c r="C11" s="34" t="s">
        <v>45</v>
      </c>
      <c r="D11" s="34" t="s">
        <v>46</v>
      </c>
      <c r="E11" s="34" t="s">
        <v>47</v>
      </c>
    </row>
    <row r="12" spans="1:5" x14ac:dyDescent="0.3">
      <c r="A12" s="18" t="s">
        <v>35</v>
      </c>
      <c r="B12" s="18" t="s">
        <v>48</v>
      </c>
      <c r="C12" s="35" t="s">
        <v>49</v>
      </c>
      <c r="D12" s="35" t="s">
        <v>50</v>
      </c>
      <c r="E12" s="35" t="s">
        <v>51</v>
      </c>
    </row>
    <row r="13" spans="1:5" ht="14.4" customHeight="1" x14ac:dyDescent="0.3">
      <c r="A13" s="26" t="s">
        <v>52</v>
      </c>
      <c r="B13" s="22"/>
      <c r="C13" s="36"/>
      <c r="D13" s="36"/>
      <c r="E13" s="36"/>
    </row>
    <row r="14" spans="1:5" x14ac:dyDescent="0.3">
      <c r="A14" s="15" t="s">
        <v>35</v>
      </c>
      <c r="B14" s="15" t="s">
        <v>53</v>
      </c>
      <c r="C14" s="34" t="s">
        <v>54</v>
      </c>
      <c r="D14" s="34" t="s">
        <v>55</v>
      </c>
      <c r="E14" s="34" t="s">
        <v>56</v>
      </c>
    </row>
    <row r="15" spans="1:5" x14ac:dyDescent="0.3">
      <c r="A15" s="15" t="s">
        <v>35</v>
      </c>
      <c r="B15" s="15" t="s">
        <v>57</v>
      </c>
      <c r="C15" s="34" t="s">
        <v>58</v>
      </c>
      <c r="D15" s="34" t="s">
        <v>59</v>
      </c>
      <c r="E15" s="34" t="s">
        <v>60</v>
      </c>
    </row>
    <row r="16" spans="1:5" ht="14.4" customHeight="1" x14ac:dyDescent="0.3">
      <c r="A16" s="15"/>
      <c r="B16" s="15" t="s">
        <v>61</v>
      </c>
      <c r="C16" s="34" t="s">
        <v>62</v>
      </c>
      <c r="D16" s="34" t="s">
        <v>63</v>
      </c>
      <c r="E16" s="34" t="s">
        <v>64</v>
      </c>
    </row>
    <row r="17" spans="1:5" x14ac:dyDescent="0.3">
      <c r="A17" s="15" t="s">
        <v>35</v>
      </c>
      <c r="B17" s="15" t="s">
        <v>65</v>
      </c>
      <c r="C17" s="34" t="s">
        <v>66</v>
      </c>
      <c r="D17" s="34" t="s">
        <v>67</v>
      </c>
      <c r="E17" s="34" t="s">
        <v>68</v>
      </c>
    </row>
    <row r="18" spans="1:5" x14ac:dyDescent="0.3">
      <c r="A18" s="18" t="s">
        <v>35</v>
      </c>
      <c r="B18" s="18" t="s">
        <v>69</v>
      </c>
      <c r="C18" s="35" t="s">
        <v>70</v>
      </c>
      <c r="D18" s="35" t="s">
        <v>71</v>
      </c>
      <c r="E18" s="35" t="s">
        <v>72</v>
      </c>
    </row>
    <row r="19" spans="1:5" ht="16.2" x14ac:dyDescent="0.3">
      <c r="A19" s="26" t="s">
        <v>227</v>
      </c>
      <c r="B19" s="22"/>
      <c r="C19" s="36"/>
      <c r="D19" s="36"/>
      <c r="E19" s="36"/>
    </row>
    <row r="20" spans="1:5" x14ac:dyDescent="0.3">
      <c r="A20" s="15"/>
      <c r="B20" s="15" t="s">
        <v>73</v>
      </c>
      <c r="C20" s="34" t="s">
        <v>74</v>
      </c>
      <c r="D20" s="34" t="s">
        <v>75</v>
      </c>
      <c r="E20" s="34" t="s">
        <v>76</v>
      </c>
    </row>
    <row r="21" spans="1:5" x14ac:dyDescent="0.3">
      <c r="A21" s="18" t="s">
        <v>35</v>
      </c>
      <c r="B21" s="18" t="s">
        <v>77</v>
      </c>
      <c r="C21" s="35" t="s">
        <v>78</v>
      </c>
      <c r="D21" s="35" t="s">
        <v>79</v>
      </c>
      <c r="E21" s="35" t="s">
        <v>80</v>
      </c>
    </row>
    <row r="22" spans="1:5" x14ac:dyDescent="0.3">
      <c r="A22" s="26" t="s">
        <v>81</v>
      </c>
      <c r="B22" s="22"/>
      <c r="C22" s="36"/>
      <c r="D22" s="36"/>
      <c r="E22" s="36"/>
    </row>
    <row r="23" spans="1:5" x14ac:dyDescent="0.3">
      <c r="A23" s="15"/>
      <c r="B23" s="15" t="s">
        <v>82</v>
      </c>
      <c r="C23" s="34" t="s">
        <v>83</v>
      </c>
      <c r="D23" s="34" t="s">
        <v>84</v>
      </c>
      <c r="E23" s="34" t="s">
        <v>85</v>
      </c>
    </row>
    <row r="24" spans="1:5" x14ac:dyDescent="0.3">
      <c r="A24" s="18" t="s">
        <v>35</v>
      </c>
      <c r="B24" s="18" t="s">
        <v>86</v>
      </c>
      <c r="C24" s="35" t="s">
        <v>87</v>
      </c>
      <c r="D24" s="35" t="s">
        <v>88</v>
      </c>
      <c r="E24" s="35" t="s">
        <v>89</v>
      </c>
    </row>
    <row r="25" spans="1:5" ht="14.4" customHeight="1" x14ac:dyDescent="0.3">
      <c r="A25" s="26" t="s">
        <v>228</v>
      </c>
      <c r="B25" s="22"/>
      <c r="C25" s="36"/>
      <c r="D25" s="36"/>
      <c r="E25" s="36"/>
    </row>
    <row r="26" spans="1:5" x14ac:dyDescent="0.3">
      <c r="A26" s="15" t="s">
        <v>35</v>
      </c>
      <c r="B26" s="15" t="s">
        <v>82</v>
      </c>
      <c r="C26" s="34" t="s">
        <v>90</v>
      </c>
      <c r="D26" s="34" t="s">
        <v>91</v>
      </c>
      <c r="E26" s="34" t="s">
        <v>92</v>
      </c>
    </row>
    <row r="27" spans="1:5" x14ac:dyDescent="0.3">
      <c r="A27" s="24" t="s">
        <v>35</v>
      </c>
      <c r="B27" s="24" t="s">
        <v>86</v>
      </c>
      <c r="C27" s="37" t="s">
        <v>93</v>
      </c>
      <c r="D27" s="37" t="s">
        <v>94</v>
      </c>
      <c r="E27" s="37" t="s">
        <v>95</v>
      </c>
    </row>
    <row r="29" spans="1:5" x14ac:dyDescent="0.3">
      <c r="A29" s="94" t="s">
        <v>96</v>
      </c>
      <c r="B29" s="94"/>
      <c r="C29" s="94"/>
      <c r="D29" s="94"/>
      <c r="E29" s="94"/>
    </row>
    <row r="30" spans="1:5" ht="15" customHeight="1" x14ac:dyDescent="0.3">
      <c r="A30" s="96" t="s">
        <v>97</v>
      </c>
      <c r="B30" s="96"/>
      <c r="C30" s="96"/>
      <c r="D30" s="96"/>
      <c r="E30" s="96"/>
    </row>
    <row r="31" spans="1:5" ht="15" customHeight="1" x14ac:dyDescent="0.3">
      <c r="A31" s="96" t="s">
        <v>98</v>
      </c>
      <c r="B31" s="96"/>
      <c r="C31" s="96"/>
      <c r="D31" s="96"/>
      <c r="E31" s="96"/>
    </row>
    <row r="32" spans="1:5" ht="15" customHeight="1" x14ac:dyDescent="0.3">
      <c r="A32" s="96" t="s">
        <v>99</v>
      </c>
      <c r="B32" s="96"/>
      <c r="C32" s="96"/>
      <c r="D32" s="96"/>
      <c r="E32" s="96"/>
    </row>
    <row r="33" spans="1:5" ht="15" customHeight="1" x14ac:dyDescent="0.3">
      <c r="A33" s="94" t="s">
        <v>100</v>
      </c>
      <c r="B33" s="94"/>
      <c r="C33" s="94"/>
      <c r="D33" s="94"/>
      <c r="E33" s="94"/>
    </row>
    <row r="34" spans="1:5" ht="15" customHeight="1" x14ac:dyDescent="0.3">
      <c r="A34" s="94" t="s">
        <v>101</v>
      </c>
      <c r="B34" s="94"/>
      <c r="C34" s="94"/>
      <c r="D34" s="94"/>
      <c r="E34" s="94"/>
    </row>
    <row r="35" spans="1:5" ht="30" customHeight="1" x14ac:dyDescent="0.3">
      <c r="A35" s="94" t="s">
        <v>102</v>
      </c>
      <c r="B35" s="94"/>
      <c r="C35" s="94"/>
      <c r="D35" s="94"/>
      <c r="E35" s="94"/>
    </row>
  </sheetData>
  <mergeCells count="9">
    <mergeCell ref="A2:E2"/>
    <mergeCell ref="A29:E29"/>
    <mergeCell ref="A33:E33"/>
    <mergeCell ref="A34:E34"/>
    <mergeCell ref="A35:E35"/>
    <mergeCell ref="A4:B4"/>
    <mergeCell ref="A30:E30"/>
    <mergeCell ref="A31:E31"/>
    <mergeCell ref="A32:E32"/>
  </mergeCells>
  <pageMargins left="0.7" right="0.7" top="0.75" bottom="0.75" header="0.3" footer="0.3"/>
  <pageSetup paperSize="9" orientation="portrait" horizontalDpi="300" verticalDpi="300" r:id="rId1"/>
  <ignoredErrors>
    <ignoredError sqref="B15:B17"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20"/>
  <sheetViews>
    <sheetView showGridLines="0" workbookViewId="0"/>
  </sheetViews>
  <sheetFormatPr defaultColWidth="11.44140625" defaultRowHeight="14.4" x14ac:dyDescent="0.3"/>
  <cols>
    <col min="1" max="1" width="17.5546875" customWidth="1"/>
    <col min="2" max="2" width="27.6640625" customWidth="1"/>
    <col min="3" max="3" width="7.88671875" customWidth="1"/>
    <col min="4" max="5" width="26.6640625" customWidth="1"/>
  </cols>
  <sheetData>
    <row r="1" spans="1:5" x14ac:dyDescent="0.3">
      <c r="A1" s="1" t="str">
        <f>HYPERLINK("#'Contents'!A1", "Back to Contents")</f>
        <v>Back to Contents</v>
      </c>
    </row>
    <row r="2" spans="1:5" ht="36" customHeight="1" x14ac:dyDescent="0.3">
      <c r="A2" s="93" t="s">
        <v>229</v>
      </c>
      <c r="B2" s="94"/>
      <c r="C2" s="94"/>
      <c r="D2" s="94"/>
      <c r="E2" s="94"/>
    </row>
    <row r="3" spans="1:5" x14ac:dyDescent="0.3">
      <c r="A3" s="11"/>
      <c r="B3" s="12"/>
      <c r="C3" s="12"/>
      <c r="D3" s="12"/>
      <c r="E3" s="12"/>
    </row>
    <row r="4" spans="1:5" ht="15" thickBot="1" x14ac:dyDescent="0.35">
      <c r="E4" s="76" t="s">
        <v>103</v>
      </c>
    </row>
    <row r="5" spans="1:5" ht="33" customHeight="1" x14ac:dyDescent="0.3">
      <c r="A5" s="27" t="s">
        <v>104</v>
      </c>
      <c r="B5" s="27" t="s">
        <v>230</v>
      </c>
      <c r="C5" s="28" t="s">
        <v>105</v>
      </c>
      <c r="D5" s="75" t="s">
        <v>106</v>
      </c>
      <c r="E5" s="75" t="s">
        <v>107</v>
      </c>
    </row>
    <row r="6" spans="1:5" ht="15" customHeight="1" x14ac:dyDescent="0.3">
      <c r="A6" s="20" t="s">
        <v>108</v>
      </c>
      <c r="B6" s="15" t="s">
        <v>73</v>
      </c>
      <c r="C6" s="8">
        <v>3789</v>
      </c>
      <c r="D6" s="13" t="s">
        <v>109</v>
      </c>
      <c r="E6" s="13" t="s">
        <v>110</v>
      </c>
    </row>
    <row r="7" spans="1:5" ht="15" customHeight="1" x14ac:dyDescent="0.3">
      <c r="A7" s="38"/>
      <c r="B7" s="18" t="s">
        <v>77</v>
      </c>
      <c r="C7" s="51">
        <v>385</v>
      </c>
      <c r="D7" s="39" t="s">
        <v>111</v>
      </c>
      <c r="E7" s="39" t="s">
        <v>112</v>
      </c>
    </row>
    <row r="8" spans="1:5" ht="15" customHeight="1" x14ac:dyDescent="0.3">
      <c r="A8" s="97" t="s">
        <v>113</v>
      </c>
      <c r="B8" s="15" t="s">
        <v>73</v>
      </c>
      <c r="C8" s="8">
        <v>4902</v>
      </c>
      <c r="D8" s="21" t="s">
        <v>114</v>
      </c>
      <c r="E8" s="21" t="s">
        <v>115</v>
      </c>
    </row>
    <row r="9" spans="1:5" ht="15" customHeight="1" x14ac:dyDescent="0.3">
      <c r="A9" s="98" t="s">
        <v>35</v>
      </c>
      <c r="B9" s="18" t="s">
        <v>77</v>
      </c>
      <c r="C9" s="52">
        <v>533</v>
      </c>
      <c r="D9" s="40" t="s">
        <v>116</v>
      </c>
      <c r="E9" s="40" t="s">
        <v>117</v>
      </c>
    </row>
    <row r="10" spans="1:5" ht="15" customHeight="1" x14ac:dyDescent="0.3">
      <c r="A10" s="99" t="s">
        <v>118</v>
      </c>
      <c r="B10" s="15" t="s">
        <v>73</v>
      </c>
      <c r="C10" s="7">
        <v>5675</v>
      </c>
      <c r="D10" s="5" t="s">
        <v>119</v>
      </c>
      <c r="E10" s="5" t="s">
        <v>120</v>
      </c>
    </row>
    <row r="11" spans="1:5" ht="15" customHeight="1" x14ac:dyDescent="0.3">
      <c r="A11" s="98" t="s">
        <v>35</v>
      </c>
      <c r="B11" s="18" t="s">
        <v>77</v>
      </c>
      <c r="C11" s="52">
        <v>699</v>
      </c>
      <c r="D11" s="40" t="s">
        <v>121</v>
      </c>
      <c r="E11" s="40" t="s">
        <v>122</v>
      </c>
    </row>
    <row r="12" spans="1:5" ht="15" customHeight="1" x14ac:dyDescent="0.3">
      <c r="A12" s="99" t="s">
        <v>123</v>
      </c>
      <c r="B12" s="15" t="s">
        <v>73</v>
      </c>
      <c r="C12" s="7">
        <v>5829</v>
      </c>
      <c r="D12" s="5" t="s">
        <v>124</v>
      </c>
      <c r="E12" s="5" t="s">
        <v>125</v>
      </c>
    </row>
    <row r="13" spans="1:5" ht="15" customHeight="1" x14ac:dyDescent="0.3">
      <c r="A13" s="98" t="s">
        <v>35</v>
      </c>
      <c r="B13" s="18" t="s">
        <v>77</v>
      </c>
      <c r="C13" s="52">
        <v>1112</v>
      </c>
      <c r="D13" s="40" t="s">
        <v>126</v>
      </c>
      <c r="E13" s="40" t="s">
        <v>127</v>
      </c>
    </row>
    <row r="14" spans="1:5" ht="15" customHeight="1" x14ac:dyDescent="0.3">
      <c r="A14" s="99" t="s">
        <v>128</v>
      </c>
      <c r="B14" s="15" t="s">
        <v>73</v>
      </c>
      <c r="C14" s="7">
        <v>4310</v>
      </c>
      <c r="D14" s="5" t="s">
        <v>129</v>
      </c>
      <c r="E14" s="5" t="s">
        <v>130</v>
      </c>
    </row>
    <row r="15" spans="1:5" ht="15" customHeight="1" x14ac:dyDescent="0.3">
      <c r="A15" s="100" t="s">
        <v>35</v>
      </c>
      <c r="B15" s="77" t="s">
        <v>77</v>
      </c>
      <c r="C15" s="78">
        <v>1122</v>
      </c>
      <c r="D15" s="79" t="s">
        <v>131</v>
      </c>
      <c r="E15" s="79" t="s">
        <v>132</v>
      </c>
    </row>
    <row r="16" spans="1:5" x14ac:dyDescent="0.3">
      <c r="A16" s="17"/>
      <c r="B16" s="17"/>
      <c r="C16" s="17"/>
      <c r="D16" s="17"/>
      <c r="E16" s="17"/>
    </row>
    <row r="17" spans="1:5" x14ac:dyDescent="0.3">
      <c r="A17" s="94" t="s">
        <v>96</v>
      </c>
      <c r="B17" s="94"/>
      <c r="C17" s="94"/>
      <c r="D17" s="94"/>
      <c r="E17" s="94"/>
    </row>
    <row r="18" spans="1:5" ht="47.25" customHeight="1" x14ac:dyDescent="0.3">
      <c r="A18" s="94" t="s">
        <v>133</v>
      </c>
      <c r="B18" s="94"/>
      <c r="C18" s="94"/>
      <c r="D18" s="94"/>
      <c r="E18" s="94"/>
    </row>
    <row r="19" spans="1:5" x14ac:dyDescent="0.3">
      <c r="A19" s="94" t="s">
        <v>134</v>
      </c>
      <c r="B19" s="94"/>
      <c r="C19" s="94"/>
      <c r="D19" s="94"/>
      <c r="E19" s="94"/>
    </row>
    <row r="20" spans="1:5" ht="30.6" customHeight="1" x14ac:dyDescent="0.3">
      <c r="A20" s="94" t="s">
        <v>135</v>
      </c>
      <c r="B20" s="94"/>
      <c r="C20" s="94"/>
      <c r="D20" s="94"/>
      <c r="E20" s="94"/>
    </row>
  </sheetData>
  <mergeCells count="9">
    <mergeCell ref="A19:E19"/>
    <mergeCell ref="A20:E20"/>
    <mergeCell ref="A2:E2"/>
    <mergeCell ref="A17:E17"/>
    <mergeCell ref="A18:E18"/>
    <mergeCell ref="A8:A9"/>
    <mergeCell ref="A10:A11"/>
    <mergeCell ref="A12:A13"/>
    <mergeCell ref="A14:A15"/>
  </mergeCells>
  <pageMargins left="0.7" right="0.7" top="0.75" bottom="0.75" header="0.3" footer="0.3"/>
  <pageSetup paperSize="9"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4"/>
  <sheetViews>
    <sheetView showGridLines="0" workbookViewId="0"/>
  </sheetViews>
  <sheetFormatPr defaultColWidth="11.44140625" defaultRowHeight="14.4" x14ac:dyDescent="0.3"/>
  <cols>
    <col min="1" max="1" width="24.33203125" customWidth="1"/>
    <col min="2" max="5" width="22.6640625" customWidth="1"/>
  </cols>
  <sheetData>
    <row r="1" spans="1:5" x14ac:dyDescent="0.3">
      <c r="A1" s="1" t="str">
        <f>HYPERLINK("#'Contents'!A1", "Back to Contents")</f>
        <v>Back to Contents</v>
      </c>
    </row>
    <row r="2" spans="1:5" ht="18" customHeight="1" x14ac:dyDescent="0.3">
      <c r="A2" s="93" t="s">
        <v>231</v>
      </c>
      <c r="B2" s="94"/>
      <c r="C2" s="94"/>
      <c r="D2" s="94"/>
      <c r="E2" s="94"/>
    </row>
    <row r="3" spans="1:5" ht="15" thickBot="1" x14ac:dyDescent="0.35">
      <c r="E3" s="10" t="s">
        <v>136</v>
      </c>
    </row>
    <row r="4" spans="1:5" ht="28.8" x14ac:dyDescent="0.3">
      <c r="A4" s="27"/>
      <c r="B4" s="75" t="s">
        <v>137</v>
      </c>
      <c r="C4" s="75" t="s">
        <v>138</v>
      </c>
      <c r="D4" s="75" t="s">
        <v>139</v>
      </c>
      <c r="E4" s="75" t="s">
        <v>140</v>
      </c>
    </row>
    <row r="5" spans="1:5" x14ac:dyDescent="0.3">
      <c r="A5" s="20" t="s">
        <v>141</v>
      </c>
      <c r="B5" s="91">
        <v>309</v>
      </c>
      <c r="C5" s="21">
        <v>131</v>
      </c>
      <c r="D5" s="21">
        <v>65</v>
      </c>
      <c r="E5" s="21">
        <v>155</v>
      </c>
    </row>
    <row r="6" spans="1:5" x14ac:dyDescent="0.3">
      <c r="A6" s="20" t="s">
        <v>142</v>
      </c>
      <c r="B6" s="91">
        <v>129</v>
      </c>
      <c r="C6" s="21">
        <v>56</v>
      </c>
      <c r="D6" s="21">
        <v>48</v>
      </c>
      <c r="E6" s="21">
        <v>47</v>
      </c>
    </row>
    <row r="7" spans="1:5" x14ac:dyDescent="0.3">
      <c r="A7" s="15" t="s">
        <v>143</v>
      </c>
      <c r="B7" s="41">
        <v>84</v>
      </c>
      <c r="C7" s="41">
        <v>1</v>
      </c>
      <c r="D7" s="41">
        <v>0</v>
      </c>
      <c r="E7" s="41">
        <v>0</v>
      </c>
    </row>
    <row r="8" spans="1:5" x14ac:dyDescent="0.3">
      <c r="A8" s="15" t="s">
        <v>144</v>
      </c>
      <c r="B8" s="41">
        <v>219</v>
      </c>
      <c r="C8" s="41">
        <v>86</v>
      </c>
      <c r="D8" s="41">
        <v>20</v>
      </c>
      <c r="E8" s="41">
        <v>141</v>
      </c>
    </row>
    <row r="9" spans="1:5" x14ac:dyDescent="0.3">
      <c r="A9" s="15" t="s">
        <v>145</v>
      </c>
      <c r="B9" s="41">
        <v>267</v>
      </c>
      <c r="C9" s="41">
        <v>141</v>
      </c>
      <c r="D9" s="41">
        <v>67</v>
      </c>
      <c r="E9" s="41">
        <v>169</v>
      </c>
    </row>
    <row r="10" spans="1:5" x14ac:dyDescent="0.3">
      <c r="A10" s="15" t="s">
        <v>146</v>
      </c>
      <c r="B10" s="42">
        <v>431</v>
      </c>
      <c r="C10" s="42">
        <v>173</v>
      </c>
      <c r="D10" s="42">
        <v>99</v>
      </c>
      <c r="E10" s="42">
        <v>185</v>
      </c>
    </row>
    <row r="11" spans="1:5" ht="15" thickBot="1" x14ac:dyDescent="0.35">
      <c r="A11" s="24" t="s">
        <v>147</v>
      </c>
      <c r="B11" s="43">
        <v>587</v>
      </c>
      <c r="C11" s="43">
        <v>267</v>
      </c>
      <c r="D11" s="43">
        <v>244</v>
      </c>
      <c r="E11" s="43">
        <v>219</v>
      </c>
    </row>
    <row r="13" spans="1:5" x14ac:dyDescent="0.3">
      <c r="A13" t="s">
        <v>96</v>
      </c>
    </row>
    <row r="14" spans="1:5" ht="14.4" customHeight="1" x14ac:dyDescent="0.3">
      <c r="A14" s="96" t="s">
        <v>148</v>
      </c>
      <c r="B14" s="96"/>
      <c r="C14" s="96"/>
      <c r="D14" s="96"/>
      <c r="E14" s="96"/>
    </row>
  </sheetData>
  <mergeCells count="2">
    <mergeCell ref="A2:E2"/>
    <mergeCell ref="A14:E14"/>
  </mergeCells>
  <pageMargins left="0.7" right="0.7" top="0.75" bottom="0.75" header="0.3" footer="0.3"/>
  <pageSetup paperSize="9"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0"/>
  <sheetViews>
    <sheetView showGridLines="0" workbookViewId="0"/>
  </sheetViews>
  <sheetFormatPr defaultColWidth="11.44140625" defaultRowHeight="14.4" x14ac:dyDescent="0.3"/>
  <cols>
    <col min="1" max="1" width="30.6640625" customWidth="1"/>
    <col min="2" max="2" width="33" customWidth="1"/>
    <col min="3" max="6" width="14.6640625" customWidth="1"/>
    <col min="8" max="9" width="20.109375" bestFit="1" customWidth="1"/>
    <col min="10" max="10" width="19.5546875" bestFit="1" customWidth="1"/>
  </cols>
  <sheetData>
    <row r="1" spans="1:10" x14ac:dyDescent="0.3">
      <c r="A1" s="1" t="str">
        <f>HYPERLINK("#'Contents'!A1", "Back to Contents")</f>
        <v>Back to Contents</v>
      </c>
    </row>
    <row r="2" spans="1:10" ht="36" customHeight="1" x14ac:dyDescent="0.3">
      <c r="A2" s="93" t="s">
        <v>232</v>
      </c>
      <c r="B2" s="94"/>
      <c r="C2" s="94"/>
      <c r="D2" s="94"/>
      <c r="E2" s="94"/>
      <c r="F2" s="94"/>
    </row>
    <row r="3" spans="1:10" ht="15" thickBot="1" x14ac:dyDescent="0.35">
      <c r="F3" s="10"/>
    </row>
    <row r="4" spans="1:10" ht="17.399999999999999" thickTop="1" thickBot="1" x14ac:dyDescent="0.35">
      <c r="A4" s="27" t="s">
        <v>149</v>
      </c>
      <c r="B4" s="27" t="s">
        <v>150</v>
      </c>
      <c r="C4" s="28" t="s">
        <v>151</v>
      </c>
      <c r="D4" s="28" t="s">
        <v>235</v>
      </c>
      <c r="E4" s="28" t="s">
        <v>152</v>
      </c>
      <c r="F4" s="28" t="s">
        <v>153</v>
      </c>
    </row>
    <row r="5" spans="1:10" x14ac:dyDescent="0.3">
      <c r="A5" s="103" t="s">
        <v>233</v>
      </c>
      <c r="B5" s="44" t="s">
        <v>154</v>
      </c>
      <c r="C5" s="48">
        <v>-3.0000000000000001E-3</v>
      </c>
      <c r="D5" s="48">
        <v>3.0000000000000001E-3</v>
      </c>
      <c r="E5" s="48">
        <v>-1.1459999999999999</v>
      </c>
      <c r="F5" s="48">
        <v>0.252</v>
      </c>
      <c r="H5" s="74"/>
      <c r="I5" s="74"/>
      <c r="J5" s="74"/>
    </row>
    <row r="6" spans="1:10" x14ac:dyDescent="0.3">
      <c r="A6" s="97"/>
      <c r="B6" s="20" t="s">
        <v>155</v>
      </c>
      <c r="C6" s="47">
        <v>-0.13700000000000001</v>
      </c>
      <c r="D6" s="47">
        <v>3.5000000000000003E-2</v>
      </c>
      <c r="E6" s="47">
        <v>-3.9289999999999998</v>
      </c>
      <c r="F6" s="80" t="s">
        <v>156</v>
      </c>
      <c r="H6" s="74"/>
    </row>
    <row r="7" spans="1:10" x14ac:dyDescent="0.3">
      <c r="A7" s="97"/>
      <c r="B7" s="17" t="s">
        <v>157</v>
      </c>
      <c r="C7" s="47">
        <v>-9.1999999999999998E-2</v>
      </c>
      <c r="D7" s="47">
        <v>3.1E-2</v>
      </c>
      <c r="E7" s="47">
        <v>-2.9820000000000002</v>
      </c>
      <c r="F7" s="47">
        <v>3.0000000000000001E-3</v>
      </c>
      <c r="H7" s="74"/>
    </row>
    <row r="8" spans="1:10" x14ac:dyDescent="0.3">
      <c r="A8" s="97"/>
      <c r="B8" s="17" t="s">
        <v>158</v>
      </c>
      <c r="C8" s="47">
        <v>6.0000000000000001E-3</v>
      </c>
      <c r="D8" s="47">
        <v>5.0000000000000001E-3</v>
      </c>
      <c r="E8" s="47">
        <v>1.2470000000000001</v>
      </c>
      <c r="F8" s="47">
        <v>0.21199999999999999</v>
      </c>
    </row>
    <row r="9" spans="1:10" x14ac:dyDescent="0.3">
      <c r="A9" s="104"/>
      <c r="B9" s="19" t="s">
        <v>159</v>
      </c>
      <c r="C9" s="49">
        <v>-1.0999999999999999E-2</v>
      </c>
      <c r="D9" s="49">
        <v>5.0000000000000001E-3</v>
      </c>
      <c r="E9" s="49">
        <v>-2.2330000000000001</v>
      </c>
      <c r="F9" s="49">
        <v>2.5999999999999999E-2</v>
      </c>
    </row>
    <row r="10" spans="1:10" x14ac:dyDescent="0.3">
      <c r="A10" s="97" t="s">
        <v>234</v>
      </c>
      <c r="B10" s="20" t="s">
        <v>154</v>
      </c>
      <c r="C10" s="47">
        <v>3.0000000000000001E-3</v>
      </c>
      <c r="D10" s="47">
        <v>4.0000000000000001E-3</v>
      </c>
      <c r="E10" s="47">
        <v>0.77900000000000003</v>
      </c>
      <c r="F10" s="47">
        <v>0.436</v>
      </c>
    </row>
    <row r="11" spans="1:10" x14ac:dyDescent="0.3">
      <c r="A11" s="97"/>
      <c r="B11" s="20" t="s">
        <v>155</v>
      </c>
      <c r="C11" s="47">
        <v>-0.13100000000000001</v>
      </c>
      <c r="D11" s="47">
        <v>4.3999999999999997E-2</v>
      </c>
      <c r="E11" s="47">
        <v>-3.0070000000000001</v>
      </c>
      <c r="F11" s="47">
        <v>3.0000000000000001E-3</v>
      </c>
    </row>
    <row r="12" spans="1:10" x14ac:dyDescent="0.3">
      <c r="A12" s="97"/>
      <c r="B12" s="17" t="s">
        <v>157</v>
      </c>
      <c r="C12" s="47">
        <v>-9.6000000000000002E-2</v>
      </c>
      <c r="D12" s="47">
        <v>3.7999999999999999E-2</v>
      </c>
      <c r="E12" s="47">
        <v>-2.5259999999999998</v>
      </c>
      <c r="F12" s="47">
        <v>1.2E-2</v>
      </c>
    </row>
    <row r="13" spans="1:10" x14ac:dyDescent="0.3">
      <c r="A13" s="97"/>
      <c r="B13" s="17" t="s">
        <v>158</v>
      </c>
      <c r="C13" s="47">
        <v>6.0000000000000001E-3</v>
      </c>
      <c r="D13" s="47">
        <v>6.0000000000000001E-3</v>
      </c>
      <c r="E13" s="47">
        <v>0.93799999999999994</v>
      </c>
      <c r="F13" s="47">
        <v>0.34799999999999998</v>
      </c>
    </row>
    <row r="14" spans="1:10" ht="15" thickBot="1" x14ac:dyDescent="0.35">
      <c r="A14" s="105"/>
      <c r="B14" s="25" t="s">
        <v>159</v>
      </c>
      <c r="C14" s="46">
        <v>-1.2999999999999999E-2</v>
      </c>
      <c r="D14" s="46">
        <v>6.0000000000000001E-3</v>
      </c>
      <c r="E14" s="46">
        <v>-2.2160000000000002</v>
      </c>
      <c r="F14" s="46">
        <v>2.7E-2</v>
      </c>
    </row>
    <row r="16" spans="1:10" x14ac:dyDescent="0.3">
      <c r="A16" s="94" t="s">
        <v>96</v>
      </c>
      <c r="B16" s="94"/>
      <c r="C16" s="94"/>
      <c r="D16" s="94"/>
      <c r="E16" s="94"/>
      <c r="F16" s="94"/>
    </row>
    <row r="17" spans="1:7" ht="57.9" customHeight="1" x14ac:dyDescent="0.3">
      <c r="A17" s="96" t="s">
        <v>160</v>
      </c>
      <c r="B17" s="96"/>
      <c r="C17" s="96"/>
      <c r="D17" s="96"/>
      <c r="E17" s="96"/>
      <c r="F17" s="96"/>
      <c r="G17" s="61"/>
    </row>
    <row r="18" spans="1:7" ht="30" customHeight="1" x14ac:dyDescent="0.3">
      <c r="A18" s="101" t="s">
        <v>161</v>
      </c>
      <c r="B18" s="101"/>
      <c r="C18" s="101"/>
      <c r="D18" s="101"/>
      <c r="E18" s="101"/>
      <c r="F18" s="101"/>
      <c r="G18" s="81"/>
    </row>
    <row r="19" spans="1:7" ht="49.5" customHeight="1" x14ac:dyDescent="0.3">
      <c r="A19" s="102" t="s">
        <v>162</v>
      </c>
      <c r="B19" s="102"/>
      <c r="C19" s="102"/>
      <c r="D19" s="102"/>
      <c r="E19" s="102"/>
      <c r="F19" s="102"/>
      <c r="G19" s="82"/>
    </row>
    <row r="20" spans="1:7" ht="27.75" customHeight="1" x14ac:dyDescent="0.3">
      <c r="A20" s="101" t="s">
        <v>163</v>
      </c>
      <c r="B20" s="101"/>
      <c r="C20" s="101"/>
      <c r="D20" s="101"/>
      <c r="E20" s="101"/>
      <c r="F20" s="101"/>
      <c r="G20" s="84"/>
    </row>
  </sheetData>
  <mergeCells count="8">
    <mergeCell ref="A18:F18"/>
    <mergeCell ref="A19:F19"/>
    <mergeCell ref="A20:F20"/>
    <mergeCell ref="A2:F2"/>
    <mergeCell ref="A16:F16"/>
    <mergeCell ref="A5:A9"/>
    <mergeCell ref="A10:A14"/>
    <mergeCell ref="A17:F17"/>
  </mergeCell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1"/>
  <sheetViews>
    <sheetView showGridLines="0" workbookViewId="0"/>
  </sheetViews>
  <sheetFormatPr defaultColWidth="11.44140625" defaultRowHeight="14.4" x14ac:dyDescent="0.3"/>
  <cols>
    <col min="1" max="1" width="30.6640625" customWidth="1"/>
    <col min="2" max="2" width="51.109375" customWidth="1"/>
    <col min="3" max="6" width="14.6640625" customWidth="1"/>
  </cols>
  <sheetData>
    <row r="1" spans="1:6" x14ac:dyDescent="0.3">
      <c r="A1" s="1" t="str">
        <f>HYPERLINK("#'Contents'!A1", "Back to Contents")</f>
        <v>Back to Contents</v>
      </c>
    </row>
    <row r="2" spans="1:6" ht="36" customHeight="1" x14ac:dyDescent="0.3">
      <c r="A2" s="93" t="s">
        <v>236</v>
      </c>
      <c r="B2" s="93"/>
      <c r="C2" s="93"/>
      <c r="D2" s="93"/>
      <c r="E2" s="93"/>
      <c r="F2" s="93"/>
    </row>
    <row r="3" spans="1:6" x14ac:dyDescent="0.3">
      <c r="E3" s="10"/>
    </row>
    <row r="4" spans="1:6" ht="17.399999999999999" thickTop="1" thickBot="1" x14ac:dyDescent="0.35">
      <c r="A4" s="27" t="s">
        <v>149</v>
      </c>
      <c r="B4" s="27" t="s">
        <v>150</v>
      </c>
      <c r="C4" s="28" t="s">
        <v>151</v>
      </c>
      <c r="D4" s="28" t="s">
        <v>238</v>
      </c>
      <c r="E4" s="28" t="s">
        <v>152</v>
      </c>
      <c r="F4" s="28" t="s">
        <v>153</v>
      </c>
    </row>
    <row r="5" spans="1:6" x14ac:dyDescent="0.3">
      <c r="A5" s="103" t="s">
        <v>237</v>
      </c>
      <c r="B5" s="44" t="s">
        <v>154</v>
      </c>
      <c r="C5" s="48">
        <v>-4.0000000000000001E-3</v>
      </c>
      <c r="D5" s="48">
        <v>3.0000000000000001E-3</v>
      </c>
      <c r="E5" s="48">
        <v>-1.325</v>
      </c>
      <c r="F5" s="48">
        <v>0.185</v>
      </c>
    </row>
    <row r="6" spans="1:6" x14ac:dyDescent="0.3">
      <c r="A6" s="106"/>
      <c r="B6" s="20" t="s">
        <v>155</v>
      </c>
      <c r="C6" s="47">
        <v>-9.2999999999999999E-2</v>
      </c>
      <c r="D6" s="47">
        <v>5.5E-2</v>
      </c>
      <c r="E6" s="47">
        <v>-1.7030000000000001</v>
      </c>
      <c r="F6" s="47">
        <v>8.8999999999999996E-2</v>
      </c>
    </row>
    <row r="7" spans="1:6" x14ac:dyDescent="0.3">
      <c r="A7" s="106"/>
      <c r="B7" s="17" t="s">
        <v>157</v>
      </c>
      <c r="C7" s="47">
        <v>-9.2999999999999999E-2</v>
      </c>
      <c r="D7" s="47">
        <v>5.0999999999999997E-2</v>
      </c>
      <c r="E7" s="47">
        <v>-1.821</v>
      </c>
      <c r="F7" s="47">
        <v>6.9000000000000006E-2</v>
      </c>
    </row>
    <row r="8" spans="1:6" x14ac:dyDescent="0.3">
      <c r="A8" s="106"/>
      <c r="B8" s="17" t="s">
        <v>158</v>
      </c>
      <c r="C8" s="47">
        <v>0</v>
      </c>
      <c r="D8" s="47">
        <v>8.0000000000000002E-3</v>
      </c>
      <c r="E8" s="47">
        <v>6.3E-2</v>
      </c>
      <c r="F8" s="47">
        <v>0.95</v>
      </c>
    </row>
    <row r="9" spans="1:6" x14ac:dyDescent="0.3">
      <c r="A9" s="106"/>
      <c r="B9" s="17" t="s">
        <v>159</v>
      </c>
      <c r="C9" s="47">
        <v>-4.0000000000000001E-3</v>
      </c>
      <c r="D9" s="47">
        <v>8.0000000000000002E-3</v>
      </c>
      <c r="E9" s="47">
        <v>-0.46</v>
      </c>
      <c r="F9" s="47">
        <v>0.64600000000000002</v>
      </c>
    </row>
    <row r="10" spans="1:6" x14ac:dyDescent="0.3">
      <c r="A10" s="106"/>
      <c r="B10" s="17" t="s">
        <v>164</v>
      </c>
      <c r="C10" s="47">
        <v>4.5999999999999999E-2</v>
      </c>
      <c r="D10" s="47">
        <v>5.5E-2</v>
      </c>
      <c r="E10" s="47">
        <v>0.85</v>
      </c>
      <c r="F10" s="47">
        <v>0.39500000000000002</v>
      </c>
    </row>
    <row r="11" spans="1:6" x14ac:dyDescent="0.3">
      <c r="A11" s="106"/>
      <c r="B11" s="17" t="s">
        <v>165</v>
      </c>
      <c r="C11" s="47">
        <v>-6.9000000000000006E-2</v>
      </c>
      <c r="D11" s="47">
        <v>6.7000000000000004E-2</v>
      </c>
      <c r="E11" s="47">
        <v>-1.018</v>
      </c>
      <c r="F11" s="47">
        <v>0.309</v>
      </c>
    </row>
    <row r="12" spans="1:6" x14ac:dyDescent="0.3">
      <c r="A12" s="106"/>
      <c r="B12" s="17" t="s">
        <v>166</v>
      </c>
      <c r="C12" s="47">
        <v>2E-3</v>
      </c>
      <c r="D12" s="47">
        <v>6.4000000000000001E-2</v>
      </c>
      <c r="E12" s="47">
        <v>3.7999999999999999E-2</v>
      </c>
      <c r="F12" s="47">
        <v>0.97</v>
      </c>
    </row>
    <row r="13" spans="1:6" x14ac:dyDescent="0.3">
      <c r="A13" s="106"/>
      <c r="B13" s="17" t="s">
        <v>167</v>
      </c>
      <c r="C13" s="47">
        <v>8.9999999999999993E-3</v>
      </c>
      <c r="D13" s="47">
        <v>8.9999999999999993E-3</v>
      </c>
      <c r="E13" s="47">
        <v>0.97199999999999998</v>
      </c>
      <c r="F13" s="47">
        <v>0.33100000000000002</v>
      </c>
    </row>
    <row r="14" spans="1:6" x14ac:dyDescent="0.3">
      <c r="A14" s="107"/>
      <c r="B14" s="19" t="s">
        <v>168</v>
      </c>
      <c r="C14" s="49">
        <v>-0.01</v>
      </c>
      <c r="D14" s="49">
        <v>0.01</v>
      </c>
      <c r="E14" s="49">
        <v>-0.98</v>
      </c>
      <c r="F14" s="49">
        <v>0.32700000000000001</v>
      </c>
    </row>
    <row r="15" spans="1:6" x14ac:dyDescent="0.3">
      <c r="A15" s="97" t="s">
        <v>234</v>
      </c>
      <c r="B15" s="20" t="s">
        <v>154</v>
      </c>
      <c r="C15" s="47">
        <v>2E-3</v>
      </c>
      <c r="D15" s="47">
        <v>4.0000000000000001E-3</v>
      </c>
      <c r="E15" s="47">
        <v>0.57999999999999996</v>
      </c>
      <c r="F15" s="47">
        <v>0.56200000000000006</v>
      </c>
    </row>
    <row r="16" spans="1:6" x14ac:dyDescent="0.3">
      <c r="A16" s="97"/>
      <c r="B16" s="20" t="s">
        <v>155</v>
      </c>
      <c r="C16" s="45">
        <v>-0.154</v>
      </c>
      <c r="D16" s="45">
        <v>7.0000000000000007E-2</v>
      </c>
      <c r="E16" s="45">
        <v>-2.1890000000000001</v>
      </c>
      <c r="F16" s="45">
        <v>2.9000000000000001E-2</v>
      </c>
    </row>
    <row r="17" spans="1:7" x14ac:dyDescent="0.3">
      <c r="A17" s="97"/>
      <c r="B17" s="17" t="s">
        <v>157</v>
      </c>
      <c r="C17" s="45">
        <v>-2.5999999999999999E-2</v>
      </c>
      <c r="D17" s="45">
        <v>6.4000000000000001E-2</v>
      </c>
      <c r="E17" s="45">
        <v>-0.41299999999999998</v>
      </c>
      <c r="F17" s="45">
        <v>0.67900000000000005</v>
      </c>
    </row>
    <row r="18" spans="1:7" x14ac:dyDescent="0.3">
      <c r="A18" s="97"/>
      <c r="B18" s="17" t="s">
        <v>158</v>
      </c>
      <c r="C18" s="45">
        <v>3.0000000000000001E-3</v>
      </c>
      <c r="D18" s="45">
        <v>0.01</v>
      </c>
      <c r="E18" s="45">
        <v>0.28899999999999998</v>
      </c>
      <c r="F18" s="45">
        <v>0.77300000000000002</v>
      </c>
    </row>
    <row r="19" spans="1:7" x14ac:dyDescent="0.3">
      <c r="A19" s="97"/>
      <c r="B19" s="17" t="s">
        <v>159</v>
      </c>
      <c r="C19" s="45">
        <v>-1.2999999999999999E-2</v>
      </c>
      <c r="D19" s="45">
        <v>0.01</v>
      </c>
      <c r="E19" s="45">
        <v>-1.26</v>
      </c>
      <c r="F19" s="45">
        <v>0.20799999999999999</v>
      </c>
    </row>
    <row r="20" spans="1:7" x14ac:dyDescent="0.3">
      <c r="A20" s="97"/>
      <c r="B20" s="17" t="s">
        <v>164</v>
      </c>
      <c r="C20" s="45">
        <v>4.2000000000000003E-2</v>
      </c>
      <c r="D20" s="45">
        <v>6.9000000000000006E-2</v>
      </c>
      <c r="E20" s="45">
        <v>0.61</v>
      </c>
      <c r="F20" s="45">
        <v>0.54200000000000004</v>
      </c>
    </row>
    <row r="21" spans="1:7" x14ac:dyDescent="0.3">
      <c r="A21" s="97"/>
      <c r="B21" s="17" t="s">
        <v>165</v>
      </c>
      <c r="C21" s="45">
        <v>4.4999999999999998E-2</v>
      </c>
      <c r="D21" s="45">
        <v>8.6999999999999994E-2</v>
      </c>
      <c r="E21" s="45">
        <v>0.52300000000000002</v>
      </c>
      <c r="F21" s="45">
        <v>0.60099999999999998</v>
      </c>
    </row>
    <row r="22" spans="1:7" x14ac:dyDescent="0.3">
      <c r="A22" s="97"/>
      <c r="B22" s="17" t="s">
        <v>166</v>
      </c>
      <c r="C22" s="45">
        <v>-0.11600000000000001</v>
      </c>
      <c r="D22" s="45">
        <v>0.08</v>
      </c>
      <c r="E22" s="45">
        <v>-1.458</v>
      </c>
      <c r="F22" s="45">
        <v>0.14499999999999999</v>
      </c>
    </row>
    <row r="23" spans="1:7" x14ac:dyDescent="0.3">
      <c r="A23" s="97"/>
      <c r="B23" s="17" t="s">
        <v>167</v>
      </c>
      <c r="C23" s="47">
        <v>4.0000000000000001E-3</v>
      </c>
      <c r="D23" s="47">
        <v>1.2E-2</v>
      </c>
      <c r="E23" s="47">
        <v>0.32300000000000001</v>
      </c>
      <c r="F23" s="47">
        <v>0.746</v>
      </c>
    </row>
    <row r="24" spans="1:7" ht="15" thickBot="1" x14ac:dyDescent="0.35">
      <c r="A24" s="105"/>
      <c r="B24" s="25" t="s">
        <v>168</v>
      </c>
      <c r="C24" s="46">
        <v>4.0000000000000001E-3</v>
      </c>
      <c r="D24" s="46">
        <v>1.2999999999999999E-2</v>
      </c>
      <c r="E24" s="46">
        <v>0.34300000000000003</v>
      </c>
      <c r="F24" s="46">
        <v>0.73199999999999998</v>
      </c>
    </row>
    <row r="25" spans="1:7" x14ac:dyDescent="0.3">
      <c r="A25" s="16"/>
      <c r="B25" s="17"/>
    </row>
    <row r="26" spans="1:7" x14ac:dyDescent="0.3">
      <c r="A26" s="94" t="s">
        <v>96</v>
      </c>
      <c r="B26" s="94"/>
      <c r="C26" s="94"/>
      <c r="D26" s="94"/>
      <c r="E26" s="94"/>
    </row>
    <row r="27" spans="1:7" ht="42.6" customHeight="1" x14ac:dyDescent="0.3">
      <c r="A27" s="96" t="s">
        <v>160</v>
      </c>
      <c r="B27" s="96"/>
      <c r="C27" s="96"/>
      <c r="D27" s="96"/>
      <c r="E27" s="96"/>
      <c r="F27" s="96"/>
      <c r="G27" s="85"/>
    </row>
    <row r="28" spans="1:7" ht="32.4" customHeight="1" x14ac:dyDescent="0.3">
      <c r="A28" s="101" t="s">
        <v>161</v>
      </c>
      <c r="B28" s="101"/>
      <c r="C28" s="101"/>
      <c r="D28" s="101"/>
      <c r="E28" s="101"/>
      <c r="F28" s="101"/>
      <c r="G28" s="83"/>
    </row>
    <row r="29" spans="1:7" ht="47.25" customHeight="1" x14ac:dyDescent="0.3">
      <c r="A29" s="102" t="s">
        <v>162</v>
      </c>
      <c r="B29" s="102"/>
      <c r="C29" s="102"/>
      <c r="D29" s="102"/>
      <c r="E29" s="102"/>
      <c r="F29" s="102"/>
      <c r="G29" s="82"/>
    </row>
    <row r="30" spans="1:7" ht="15" customHeight="1" x14ac:dyDescent="0.3">
      <c r="A30" s="96" t="s">
        <v>169</v>
      </c>
      <c r="B30" s="96"/>
      <c r="C30" s="96"/>
      <c r="D30" s="96"/>
      <c r="E30" s="96"/>
      <c r="F30" s="96"/>
    </row>
    <row r="31" spans="1:7" x14ac:dyDescent="0.3">
      <c r="A31" s="101" t="s">
        <v>170</v>
      </c>
      <c r="B31" s="101"/>
      <c r="C31" s="101"/>
      <c r="D31" s="101"/>
      <c r="E31" s="101"/>
      <c r="F31" s="101"/>
    </row>
  </sheetData>
  <mergeCells count="9">
    <mergeCell ref="A26:E26"/>
    <mergeCell ref="A5:A14"/>
    <mergeCell ref="A15:A24"/>
    <mergeCell ref="A2:F2"/>
    <mergeCell ref="A31:F31"/>
    <mergeCell ref="A27:F27"/>
    <mergeCell ref="A28:F28"/>
    <mergeCell ref="A29:F29"/>
    <mergeCell ref="A30:F30"/>
  </mergeCells>
  <pageMargins left="0.7" right="0.7" top="0.75" bottom="0.75" header="0.3" footer="0.3"/>
  <pageSetup paperSize="9"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61"/>
  <sheetViews>
    <sheetView showGridLines="0" workbookViewId="0"/>
  </sheetViews>
  <sheetFormatPr defaultColWidth="11.44140625" defaultRowHeight="14.4" x14ac:dyDescent="0.3"/>
  <cols>
    <col min="1" max="1" width="30.6640625" customWidth="1"/>
    <col min="2" max="2" width="35.6640625" customWidth="1"/>
    <col min="3" max="6" width="14.6640625" customWidth="1"/>
  </cols>
  <sheetData>
    <row r="1" spans="1:6" x14ac:dyDescent="0.3">
      <c r="A1" s="1" t="str">
        <f>HYPERLINK("#'Contents'!A1", "Back to Contents")</f>
        <v>Back to Contents</v>
      </c>
    </row>
    <row r="2" spans="1:6" ht="36" customHeight="1" x14ac:dyDescent="0.3">
      <c r="A2" s="93" t="s">
        <v>239</v>
      </c>
      <c r="B2" s="93"/>
      <c r="C2" s="93"/>
      <c r="D2" s="93"/>
      <c r="E2" s="93"/>
      <c r="F2" s="93"/>
    </row>
    <row r="3" spans="1:6" ht="15" thickBot="1" x14ac:dyDescent="0.35">
      <c r="F3" s="10"/>
    </row>
    <row r="4" spans="1:6" ht="17.399999999999999" thickTop="1" thickBot="1" x14ac:dyDescent="0.35">
      <c r="A4" s="27" t="s">
        <v>149</v>
      </c>
      <c r="B4" s="27" t="s">
        <v>150</v>
      </c>
      <c r="C4" s="28" t="s">
        <v>151</v>
      </c>
      <c r="D4" s="28" t="s">
        <v>238</v>
      </c>
      <c r="E4" s="28" t="s">
        <v>152</v>
      </c>
      <c r="F4" s="28" t="s">
        <v>153</v>
      </c>
    </row>
    <row r="5" spans="1:6" x14ac:dyDescent="0.3">
      <c r="A5" s="103" t="s">
        <v>171</v>
      </c>
      <c r="B5" s="44" t="s">
        <v>154</v>
      </c>
      <c r="C5" s="48">
        <v>1E-3</v>
      </c>
      <c r="D5" s="48">
        <v>4.0000000000000001E-3</v>
      </c>
      <c r="E5" s="48">
        <v>0.29099999999999998</v>
      </c>
      <c r="F5" s="48">
        <v>0.77100000000000002</v>
      </c>
    </row>
    <row r="6" spans="1:6" x14ac:dyDescent="0.3">
      <c r="A6" s="97"/>
      <c r="B6" s="20" t="s">
        <v>155</v>
      </c>
      <c r="C6" s="47">
        <v>-7.1999999999999995E-2</v>
      </c>
      <c r="D6" s="47">
        <v>4.5999999999999999E-2</v>
      </c>
      <c r="E6" s="47">
        <v>-1.5580000000000001</v>
      </c>
      <c r="F6" s="47">
        <v>0.11899999999999999</v>
      </c>
    </row>
    <row r="7" spans="1:6" x14ac:dyDescent="0.3">
      <c r="A7" s="97"/>
      <c r="B7" s="17" t="s">
        <v>157</v>
      </c>
      <c r="C7" s="47">
        <v>-0.10199999999999999</v>
      </c>
      <c r="D7" s="47">
        <v>0.04</v>
      </c>
      <c r="E7" s="47">
        <v>-2.5819999999999999</v>
      </c>
      <c r="F7" s="47">
        <v>0.01</v>
      </c>
    </row>
    <row r="8" spans="1:6" x14ac:dyDescent="0.3">
      <c r="A8" s="97"/>
      <c r="B8" s="17" t="s">
        <v>158</v>
      </c>
      <c r="C8" s="47">
        <v>6.0000000000000001E-3</v>
      </c>
      <c r="D8" s="47">
        <v>7.0000000000000001E-3</v>
      </c>
      <c r="E8" s="47">
        <v>0.85599999999999998</v>
      </c>
      <c r="F8" s="47">
        <v>0.39200000000000002</v>
      </c>
    </row>
    <row r="9" spans="1:6" x14ac:dyDescent="0.3">
      <c r="A9" s="104"/>
      <c r="B9" s="17" t="s">
        <v>159</v>
      </c>
      <c r="C9" s="49">
        <v>-1.0999999999999999E-2</v>
      </c>
      <c r="D9" s="49">
        <v>6.0000000000000001E-3</v>
      </c>
      <c r="E9" s="49">
        <v>-1.742</v>
      </c>
      <c r="F9" s="49">
        <v>8.2000000000000003E-2</v>
      </c>
    </row>
    <row r="10" spans="1:6" x14ac:dyDescent="0.3">
      <c r="A10" s="108" t="s">
        <v>172</v>
      </c>
      <c r="B10" s="23" t="s">
        <v>154</v>
      </c>
      <c r="C10" s="45">
        <v>-1E-3</v>
      </c>
      <c r="D10" s="45">
        <v>5.0000000000000001E-3</v>
      </c>
      <c r="E10" s="45">
        <v>-0.13100000000000001</v>
      </c>
      <c r="F10" s="45">
        <v>0.89500000000000002</v>
      </c>
    </row>
    <row r="11" spans="1:6" x14ac:dyDescent="0.3">
      <c r="A11" s="97"/>
      <c r="B11" s="20" t="s">
        <v>155</v>
      </c>
      <c r="C11" s="45">
        <v>-5.5E-2</v>
      </c>
      <c r="D11" s="45">
        <v>5.3999999999999999E-2</v>
      </c>
      <c r="E11" s="45">
        <v>-1.018</v>
      </c>
      <c r="F11" s="45">
        <v>0.309</v>
      </c>
    </row>
    <row r="12" spans="1:6" x14ac:dyDescent="0.3">
      <c r="A12" s="97"/>
      <c r="B12" s="17" t="s">
        <v>157</v>
      </c>
      <c r="C12" s="45">
        <v>1.2E-2</v>
      </c>
      <c r="D12" s="45">
        <v>4.8000000000000001E-2</v>
      </c>
      <c r="E12" s="45">
        <v>0.246</v>
      </c>
      <c r="F12" s="45">
        <v>0.80600000000000005</v>
      </c>
    </row>
    <row r="13" spans="1:6" x14ac:dyDescent="0.3">
      <c r="A13" s="97"/>
      <c r="B13" s="17" t="s">
        <v>158</v>
      </c>
      <c r="C13" s="45">
        <v>-5.0000000000000001E-3</v>
      </c>
      <c r="D13" s="45">
        <v>8.0000000000000002E-3</v>
      </c>
      <c r="E13" s="45">
        <v>-0.67</v>
      </c>
      <c r="F13" s="45">
        <v>0.503</v>
      </c>
    </row>
    <row r="14" spans="1:6" x14ac:dyDescent="0.3">
      <c r="A14" s="104"/>
      <c r="B14" s="17" t="s">
        <v>159</v>
      </c>
      <c r="C14" s="45">
        <v>-2E-3</v>
      </c>
      <c r="D14" s="45">
        <v>8.0000000000000002E-3</v>
      </c>
      <c r="E14" s="45">
        <v>-0.30599999999999999</v>
      </c>
      <c r="F14" s="45">
        <v>0.75900000000000001</v>
      </c>
    </row>
    <row r="15" spans="1:6" x14ac:dyDescent="0.3">
      <c r="A15" s="108" t="s">
        <v>173</v>
      </c>
      <c r="B15" s="23" t="s">
        <v>154</v>
      </c>
      <c r="C15" s="50">
        <v>2E-3</v>
      </c>
      <c r="D15" s="50">
        <v>5.0000000000000001E-3</v>
      </c>
      <c r="E15" s="50">
        <v>0.34799999999999998</v>
      </c>
      <c r="F15" s="50">
        <v>0.72799999999999998</v>
      </c>
    </row>
    <row r="16" spans="1:6" x14ac:dyDescent="0.3">
      <c r="A16" s="97"/>
      <c r="B16" s="20" t="s">
        <v>155</v>
      </c>
      <c r="C16" s="47">
        <v>-0.13400000000000001</v>
      </c>
      <c r="D16" s="47">
        <v>5.5E-2</v>
      </c>
      <c r="E16" s="47">
        <v>-2.415</v>
      </c>
      <c r="F16" s="47">
        <v>1.6E-2</v>
      </c>
    </row>
    <row r="17" spans="1:6" x14ac:dyDescent="0.3">
      <c r="A17" s="97"/>
      <c r="B17" s="17" t="s">
        <v>157</v>
      </c>
      <c r="C17" s="47">
        <v>-9.0999999999999998E-2</v>
      </c>
      <c r="D17" s="47">
        <v>4.9000000000000002E-2</v>
      </c>
      <c r="E17" s="47">
        <v>-1.8540000000000001</v>
      </c>
      <c r="F17" s="47">
        <v>6.4000000000000001E-2</v>
      </c>
    </row>
    <row r="18" spans="1:6" x14ac:dyDescent="0.3">
      <c r="A18" s="97"/>
      <c r="B18" s="17" t="s">
        <v>158</v>
      </c>
      <c r="C18" s="47">
        <v>8.9999999999999993E-3</v>
      </c>
      <c r="D18" s="47">
        <v>8.0000000000000002E-3</v>
      </c>
      <c r="E18" s="47">
        <v>1.2270000000000001</v>
      </c>
      <c r="F18" s="47">
        <v>0.22</v>
      </c>
    </row>
    <row r="19" spans="1:6" x14ac:dyDescent="0.3">
      <c r="A19" s="104"/>
      <c r="B19" s="17" t="s">
        <v>159</v>
      </c>
      <c r="C19" s="49">
        <v>-1.6E-2</v>
      </c>
      <c r="D19" s="49">
        <v>8.0000000000000002E-3</v>
      </c>
      <c r="E19" s="49">
        <v>-2.0249999999999999</v>
      </c>
      <c r="F19" s="49">
        <v>4.2999999999999997E-2</v>
      </c>
    </row>
    <row r="20" spans="1:6" x14ac:dyDescent="0.3">
      <c r="A20" s="108" t="s">
        <v>174</v>
      </c>
      <c r="B20" s="23" t="s">
        <v>154</v>
      </c>
      <c r="C20" s="50">
        <v>6.0000000000000001E-3</v>
      </c>
      <c r="D20" s="50">
        <v>5.0000000000000001E-3</v>
      </c>
      <c r="E20" s="50">
        <v>1.1950000000000001</v>
      </c>
      <c r="F20" s="50">
        <v>0.23200000000000001</v>
      </c>
    </row>
    <row r="21" spans="1:6" x14ac:dyDescent="0.3">
      <c r="A21" s="97"/>
      <c r="B21" s="20" t="s">
        <v>155</v>
      </c>
      <c r="C21" s="47">
        <v>-8.9999999999999993E-3</v>
      </c>
      <c r="D21" s="47">
        <v>6.2E-2</v>
      </c>
      <c r="E21" s="47">
        <v>-0.153</v>
      </c>
      <c r="F21" s="47">
        <v>0.878</v>
      </c>
    </row>
    <row r="22" spans="1:6" x14ac:dyDescent="0.3">
      <c r="A22" s="97"/>
      <c r="B22" s="17" t="s">
        <v>157</v>
      </c>
      <c r="C22" s="47">
        <v>-5.3999999999999999E-2</v>
      </c>
      <c r="D22" s="47">
        <v>4.9000000000000002E-2</v>
      </c>
      <c r="E22" s="47">
        <v>-1.0860000000000001</v>
      </c>
      <c r="F22" s="47">
        <v>0.27700000000000002</v>
      </c>
    </row>
    <row r="23" spans="1:6" x14ac:dyDescent="0.3">
      <c r="A23" s="97"/>
      <c r="B23" s="17" t="s">
        <v>158</v>
      </c>
      <c r="C23" s="47">
        <v>-1E-3</v>
      </c>
      <c r="D23" s="47">
        <v>8.0000000000000002E-3</v>
      </c>
      <c r="E23" s="47">
        <v>-0.153</v>
      </c>
      <c r="F23" s="47">
        <v>0.878</v>
      </c>
    </row>
    <row r="24" spans="1:6" x14ac:dyDescent="0.3">
      <c r="A24" s="104"/>
      <c r="B24" s="17" t="s">
        <v>159</v>
      </c>
      <c r="C24" s="49">
        <v>-8.9999999999999993E-3</v>
      </c>
      <c r="D24" s="49">
        <v>8.0000000000000002E-3</v>
      </c>
      <c r="E24" s="49">
        <v>-1.101</v>
      </c>
      <c r="F24" s="49">
        <v>0.27100000000000002</v>
      </c>
    </row>
    <row r="25" spans="1:6" x14ac:dyDescent="0.3">
      <c r="A25" s="108" t="s">
        <v>175</v>
      </c>
      <c r="B25" s="23" t="s">
        <v>154</v>
      </c>
      <c r="C25" s="50">
        <v>0.01</v>
      </c>
      <c r="D25" s="50">
        <v>5.0000000000000001E-3</v>
      </c>
      <c r="E25" s="50">
        <v>1.954</v>
      </c>
      <c r="F25" s="50">
        <v>5.0999999999999997E-2</v>
      </c>
    </row>
    <row r="26" spans="1:6" x14ac:dyDescent="0.3">
      <c r="A26" s="97"/>
      <c r="B26" s="20" t="s">
        <v>155</v>
      </c>
      <c r="C26" s="47">
        <v>-4.9000000000000002E-2</v>
      </c>
      <c r="D26" s="47">
        <v>6.0999999999999999E-2</v>
      </c>
      <c r="E26" s="47">
        <v>-0.80100000000000005</v>
      </c>
      <c r="F26" s="47">
        <v>0.42299999999999999</v>
      </c>
    </row>
    <row r="27" spans="1:6" x14ac:dyDescent="0.3">
      <c r="A27" s="97"/>
      <c r="B27" s="17" t="s">
        <v>157</v>
      </c>
      <c r="C27" s="47">
        <v>-4.7E-2</v>
      </c>
      <c r="D27" s="47">
        <v>0.05</v>
      </c>
      <c r="E27" s="47">
        <v>-0.94199999999999995</v>
      </c>
      <c r="F27" s="47">
        <v>0.34599999999999997</v>
      </c>
    </row>
    <row r="28" spans="1:6" x14ac:dyDescent="0.3">
      <c r="A28" s="97"/>
      <c r="B28" s="17" t="s">
        <v>158</v>
      </c>
      <c r="C28" s="47">
        <v>-2E-3</v>
      </c>
      <c r="D28" s="47">
        <v>8.0000000000000002E-3</v>
      </c>
      <c r="E28" s="47">
        <v>-0.24399999999999999</v>
      </c>
      <c r="F28" s="47">
        <v>0.80700000000000005</v>
      </c>
    </row>
    <row r="29" spans="1:6" x14ac:dyDescent="0.3">
      <c r="A29" s="104"/>
      <c r="B29" s="19" t="s">
        <v>159</v>
      </c>
      <c r="C29" s="49">
        <v>-8.0000000000000002E-3</v>
      </c>
      <c r="D29" s="49">
        <v>8.0000000000000002E-3</v>
      </c>
      <c r="E29" s="49">
        <v>-1.07</v>
      </c>
      <c r="F29" s="49">
        <v>0.28499999999999998</v>
      </c>
    </row>
    <row r="30" spans="1:6" x14ac:dyDescent="0.3">
      <c r="A30" s="97" t="s">
        <v>176</v>
      </c>
      <c r="B30" s="20" t="s">
        <v>154</v>
      </c>
      <c r="C30" s="47">
        <v>0</v>
      </c>
      <c r="D30" s="47">
        <v>5.0000000000000001E-3</v>
      </c>
      <c r="E30" s="47">
        <v>-6.7000000000000004E-2</v>
      </c>
      <c r="F30" s="47">
        <v>0.94699999999999995</v>
      </c>
    </row>
    <row r="31" spans="1:6" x14ac:dyDescent="0.3">
      <c r="A31" s="97"/>
      <c r="B31" s="20" t="s">
        <v>155</v>
      </c>
      <c r="C31" s="47">
        <v>-9.1999999999999998E-2</v>
      </c>
      <c r="D31" s="47">
        <v>6.3E-2</v>
      </c>
      <c r="E31" s="47">
        <v>-1.45</v>
      </c>
      <c r="F31" s="47">
        <v>0.14699999999999999</v>
      </c>
    </row>
    <row r="32" spans="1:6" x14ac:dyDescent="0.3">
      <c r="A32" s="97"/>
      <c r="B32" s="17" t="s">
        <v>157</v>
      </c>
      <c r="C32" s="47">
        <v>-9.4E-2</v>
      </c>
      <c r="D32" s="47">
        <v>5.3999999999999999E-2</v>
      </c>
      <c r="E32" s="47">
        <v>-1.734</v>
      </c>
      <c r="F32" s="47">
        <v>8.3000000000000004E-2</v>
      </c>
    </row>
    <row r="33" spans="1:6" x14ac:dyDescent="0.3">
      <c r="A33" s="97"/>
      <c r="B33" s="17" t="s">
        <v>158</v>
      </c>
      <c r="C33" s="47">
        <v>4.0000000000000001E-3</v>
      </c>
      <c r="D33" s="47">
        <v>8.9999999999999993E-3</v>
      </c>
      <c r="E33" s="47">
        <v>0.42299999999999999</v>
      </c>
      <c r="F33" s="47">
        <v>0.67200000000000004</v>
      </c>
    </row>
    <row r="34" spans="1:6" x14ac:dyDescent="0.3">
      <c r="A34" s="104"/>
      <c r="B34" s="17" t="s">
        <v>159</v>
      </c>
      <c r="C34" s="49">
        <v>-3.0000000000000001E-3</v>
      </c>
      <c r="D34" s="49">
        <v>8.0000000000000002E-3</v>
      </c>
      <c r="E34" s="49">
        <v>-0.40400000000000003</v>
      </c>
      <c r="F34" s="49">
        <v>0.68600000000000005</v>
      </c>
    </row>
    <row r="35" spans="1:6" x14ac:dyDescent="0.3">
      <c r="A35" s="108" t="s">
        <v>177</v>
      </c>
      <c r="B35" s="23" t="s">
        <v>154</v>
      </c>
      <c r="C35" s="50">
        <v>-4.0000000000000001E-3</v>
      </c>
      <c r="D35" s="50">
        <v>5.0000000000000001E-3</v>
      </c>
      <c r="E35" s="50">
        <v>-0.74199999999999999</v>
      </c>
      <c r="F35" s="50">
        <v>0.45800000000000002</v>
      </c>
    </row>
    <row r="36" spans="1:6" x14ac:dyDescent="0.3">
      <c r="A36" s="97"/>
      <c r="B36" s="20" t="s">
        <v>155</v>
      </c>
      <c r="C36" s="47">
        <v>-8.8999999999999996E-2</v>
      </c>
      <c r="D36" s="47">
        <v>6.2E-2</v>
      </c>
      <c r="E36" s="47">
        <v>-1.444</v>
      </c>
      <c r="F36" s="47">
        <v>0.14899999999999999</v>
      </c>
    </row>
    <row r="37" spans="1:6" x14ac:dyDescent="0.3">
      <c r="A37" s="97"/>
      <c r="B37" s="17" t="s">
        <v>157</v>
      </c>
      <c r="C37" s="47">
        <v>-9.4E-2</v>
      </c>
      <c r="D37" s="47">
        <v>5.2999999999999999E-2</v>
      </c>
      <c r="E37" s="47">
        <v>-1.768</v>
      </c>
      <c r="F37" s="47">
        <v>7.6999999999999999E-2</v>
      </c>
    </row>
    <row r="38" spans="1:6" x14ac:dyDescent="0.3">
      <c r="A38" s="97"/>
      <c r="B38" s="17" t="s">
        <v>158</v>
      </c>
      <c r="C38" s="47">
        <v>0.01</v>
      </c>
      <c r="D38" s="47">
        <v>8.0000000000000002E-3</v>
      </c>
      <c r="E38" s="47">
        <v>1.244</v>
      </c>
      <c r="F38" s="47">
        <v>0.214</v>
      </c>
    </row>
    <row r="39" spans="1:6" x14ac:dyDescent="0.3">
      <c r="A39" s="104"/>
      <c r="B39" s="17" t="s">
        <v>159</v>
      </c>
      <c r="C39" s="49">
        <v>-0.02</v>
      </c>
      <c r="D39" s="49">
        <v>8.0000000000000002E-3</v>
      </c>
      <c r="E39" s="49">
        <v>-2.391</v>
      </c>
      <c r="F39" s="49">
        <v>1.7000000000000001E-2</v>
      </c>
    </row>
    <row r="40" spans="1:6" x14ac:dyDescent="0.3">
      <c r="A40" s="108" t="s">
        <v>178</v>
      </c>
      <c r="B40" s="23" t="s">
        <v>154</v>
      </c>
      <c r="C40" s="50">
        <v>-5.0000000000000001E-3</v>
      </c>
      <c r="D40" s="50">
        <v>5.0000000000000001E-3</v>
      </c>
      <c r="E40" s="50">
        <v>-0.997</v>
      </c>
      <c r="F40" s="50">
        <v>0.31900000000000001</v>
      </c>
    </row>
    <row r="41" spans="1:6" x14ac:dyDescent="0.3">
      <c r="A41" s="97"/>
      <c r="B41" s="20" t="s">
        <v>155</v>
      </c>
      <c r="C41" s="47">
        <v>-9.7000000000000003E-2</v>
      </c>
      <c r="D41" s="47">
        <v>6.3E-2</v>
      </c>
      <c r="E41" s="47">
        <v>-1.532</v>
      </c>
      <c r="F41" s="47">
        <v>0.126</v>
      </c>
    </row>
    <row r="42" spans="1:6" x14ac:dyDescent="0.3">
      <c r="A42" s="97"/>
      <c r="B42" s="17" t="s">
        <v>157</v>
      </c>
      <c r="C42" s="47">
        <v>-9.4E-2</v>
      </c>
      <c r="D42" s="47">
        <v>5.1999999999999998E-2</v>
      </c>
      <c r="E42" s="47">
        <v>-1.8</v>
      </c>
      <c r="F42" s="47">
        <v>7.1999999999999995E-2</v>
      </c>
    </row>
    <row r="43" spans="1:6" x14ac:dyDescent="0.3">
      <c r="A43" s="97"/>
      <c r="B43" s="17" t="s">
        <v>158</v>
      </c>
      <c r="C43" s="47">
        <v>1.7999999999999999E-2</v>
      </c>
      <c r="D43" s="47">
        <v>8.0000000000000002E-3</v>
      </c>
      <c r="E43" s="47">
        <v>2.206</v>
      </c>
      <c r="F43" s="47">
        <v>2.7E-2</v>
      </c>
    </row>
    <row r="44" spans="1:6" x14ac:dyDescent="0.3">
      <c r="A44" s="104"/>
      <c r="B44" s="17" t="s">
        <v>159</v>
      </c>
      <c r="C44" s="49">
        <v>-1.9E-2</v>
      </c>
      <c r="D44" s="49">
        <v>8.0000000000000002E-3</v>
      </c>
      <c r="E44" s="49">
        <v>-2.3159999999999998</v>
      </c>
      <c r="F44" s="49">
        <v>2.1000000000000001E-2</v>
      </c>
    </row>
    <row r="45" spans="1:6" x14ac:dyDescent="0.3">
      <c r="A45" s="108" t="s">
        <v>179</v>
      </c>
      <c r="B45" s="23" t="s">
        <v>154</v>
      </c>
      <c r="C45" s="50">
        <v>1.4E-2</v>
      </c>
      <c r="D45" s="50">
        <v>6.0000000000000001E-3</v>
      </c>
      <c r="E45" s="50">
        <v>2.5430000000000001</v>
      </c>
      <c r="F45" s="50">
        <v>1.0999999999999999E-2</v>
      </c>
    </row>
    <row r="46" spans="1:6" x14ac:dyDescent="0.3">
      <c r="A46" s="97"/>
      <c r="B46" s="20" t="s">
        <v>155</v>
      </c>
      <c r="C46" s="47">
        <v>-2.5999999999999999E-2</v>
      </c>
      <c r="D46" s="47">
        <v>7.0000000000000007E-2</v>
      </c>
      <c r="E46" s="47">
        <v>-0.371</v>
      </c>
      <c r="F46" s="47">
        <v>0.71099999999999997</v>
      </c>
    </row>
    <row r="47" spans="1:6" x14ac:dyDescent="0.3">
      <c r="A47" s="97"/>
      <c r="B47" s="17" t="s">
        <v>157</v>
      </c>
      <c r="C47" s="47">
        <v>2.9000000000000001E-2</v>
      </c>
      <c r="D47" s="47">
        <v>5.5E-2</v>
      </c>
      <c r="E47" s="47">
        <v>0.52600000000000002</v>
      </c>
      <c r="F47" s="47">
        <v>0.59899999999999998</v>
      </c>
    </row>
    <row r="48" spans="1:6" x14ac:dyDescent="0.3">
      <c r="A48" s="97"/>
      <c r="B48" s="17" t="s">
        <v>158</v>
      </c>
      <c r="C48" s="47">
        <v>-7.0000000000000001E-3</v>
      </c>
      <c r="D48" s="47">
        <v>8.9999999999999993E-3</v>
      </c>
      <c r="E48" s="47">
        <v>-0.82499999999999996</v>
      </c>
      <c r="F48" s="47">
        <v>0.40899999999999997</v>
      </c>
    </row>
    <row r="49" spans="1:6" x14ac:dyDescent="0.3">
      <c r="A49" s="104"/>
      <c r="B49" s="17" t="s">
        <v>159</v>
      </c>
      <c r="C49" s="49">
        <v>-8.9999999999999993E-3</v>
      </c>
      <c r="D49" s="49">
        <v>8.9999999999999993E-3</v>
      </c>
      <c r="E49" s="49">
        <v>-1.02</v>
      </c>
      <c r="F49" s="49">
        <v>0.308</v>
      </c>
    </row>
    <row r="50" spans="1:6" x14ac:dyDescent="0.3">
      <c r="A50" s="108" t="s">
        <v>180</v>
      </c>
      <c r="B50" s="23" t="s">
        <v>154</v>
      </c>
      <c r="C50" s="45">
        <v>8.0000000000000002E-3</v>
      </c>
      <c r="D50" s="45">
        <v>5.0000000000000001E-3</v>
      </c>
      <c r="E50" s="45">
        <v>1.4350000000000001</v>
      </c>
      <c r="F50" s="45">
        <v>0.151</v>
      </c>
    </row>
    <row r="51" spans="1:6" x14ac:dyDescent="0.3">
      <c r="A51" s="97"/>
      <c r="B51" s="20" t="s">
        <v>155</v>
      </c>
      <c r="C51" s="45">
        <v>-0.09</v>
      </c>
      <c r="D51" s="45">
        <v>6.7000000000000004E-2</v>
      </c>
      <c r="E51" s="45">
        <v>-1.343</v>
      </c>
      <c r="F51" s="45">
        <v>0.17899999999999999</v>
      </c>
    </row>
    <row r="52" spans="1:6" x14ac:dyDescent="0.3">
      <c r="A52" s="97"/>
      <c r="B52" s="17" t="s">
        <v>157</v>
      </c>
      <c r="C52" s="45">
        <v>-3.4000000000000002E-2</v>
      </c>
      <c r="D52" s="45">
        <v>5.7000000000000002E-2</v>
      </c>
      <c r="E52" s="45">
        <v>-0.59899999999999998</v>
      </c>
      <c r="F52" s="45">
        <v>0.54900000000000004</v>
      </c>
    </row>
    <row r="53" spans="1:6" x14ac:dyDescent="0.3">
      <c r="A53" s="97"/>
      <c r="B53" s="17" t="s">
        <v>158</v>
      </c>
      <c r="C53" s="47">
        <v>0</v>
      </c>
      <c r="D53" s="47">
        <v>8.9999999999999993E-3</v>
      </c>
      <c r="E53" s="47">
        <v>2.9000000000000001E-2</v>
      </c>
      <c r="F53" s="47">
        <v>0.97699999999999998</v>
      </c>
    </row>
    <row r="54" spans="1:6" ht="15" thickBot="1" x14ac:dyDescent="0.35">
      <c r="A54" s="105"/>
      <c r="B54" s="25" t="s">
        <v>159</v>
      </c>
      <c r="C54" s="46">
        <v>-0.01</v>
      </c>
      <c r="D54" s="46">
        <v>8.9999999999999993E-3</v>
      </c>
      <c r="E54" s="46">
        <v>-1.1000000000000001</v>
      </c>
      <c r="F54" s="46">
        <v>0.27100000000000002</v>
      </c>
    </row>
    <row r="56" spans="1:6" x14ac:dyDescent="0.3">
      <c r="A56" t="s">
        <v>96</v>
      </c>
    </row>
    <row r="57" spans="1:6" ht="59.25" customHeight="1" x14ac:dyDescent="0.3">
      <c r="A57" s="96" t="s">
        <v>160</v>
      </c>
      <c r="B57" s="96"/>
      <c r="C57" s="96"/>
      <c r="D57" s="96"/>
      <c r="E57" s="96"/>
      <c r="F57" s="96"/>
    </row>
    <row r="58" spans="1:6" ht="30.6" customHeight="1" x14ac:dyDescent="0.3">
      <c r="A58" s="101" t="s">
        <v>161</v>
      </c>
      <c r="B58" s="101"/>
      <c r="C58" s="101"/>
      <c r="D58" s="101"/>
      <c r="E58" s="101"/>
      <c r="F58" s="101"/>
    </row>
    <row r="59" spans="1:6" ht="44.1" customHeight="1" x14ac:dyDescent="0.3">
      <c r="A59" s="96" t="s">
        <v>181</v>
      </c>
      <c r="B59" s="96"/>
      <c r="C59" s="96"/>
      <c r="D59" s="96"/>
      <c r="E59" s="96"/>
      <c r="F59" s="96"/>
    </row>
    <row r="60" spans="1:6" ht="30.6" customHeight="1" x14ac:dyDescent="0.3">
      <c r="A60" s="102" t="s">
        <v>182</v>
      </c>
      <c r="B60" s="102"/>
      <c r="C60" s="102"/>
      <c r="D60" s="102"/>
      <c r="E60" s="102"/>
      <c r="F60" s="102"/>
    </row>
    <row r="61" spans="1:6" ht="15.6" customHeight="1" x14ac:dyDescent="0.3">
      <c r="A61" s="101" t="s">
        <v>170</v>
      </c>
      <c r="B61" s="101"/>
      <c r="C61" s="101"/>
      <c r="D61" s="101"/>
      <c r="E61" s="101"/>
      <c r="F61" s="101"/>
    </row>
  </sheetData>
  <mergeCells count="16">
    <mergeCell ref="A2:F2"/>
    <mergeCell ref="A61:F61"/>
    <mergeCell ref="A50:A54"/>
    <mergeCell ref="A57:F57"/>
    <mergeCell ref="A58:F58"/>
    <mergeCell ref="A59:F59"/>
    <mergeCell ref="A60:F60"/>
    <mergeCell ref="A45:A49"/>
    <mergeCell ref="A5:A9"/>
    <mergeCell ref="A10:A14"/>
    <mergeCell ref="A15:A19"/>
    <mergeCell ref="A20:A24"/>
    <mergeCell ref="A25:A29"/>
    <mergeCell ref="A30:A34"/>
    <mergeCell ref="A35:A39"/>
    <mergeCell ref="A40:A44"/>
  </mergeCells>
  <pageMargins left="0.7" right="0.7" top="0.75" bottom="0.75" header="0.3" footer="0.3"/>
  <pageSetup paperSize="9"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CF3CE2-E199-4D82-B8BB-E7E100AA1C44}">
  <dimension ref="A1:F20"/>
  <sheetViews>
    <sheetView showGridLines="0" workbookViewId="0"/>
  </sheetViews>
  <sheetFormatPr defaultColWidth="11.44140625" defaultRowHeight="14.4" x14ac:dyDescent="0.3"/>
  <cols>
    <col min="1" max="1" width="30.6640625" customWidth="1"/>
    <col min="2" max="2" width="34.109375" customWidth="1"/>
    <col min="3" max="6" width="14.6640625" customWidth="1"/>
  </cols>
  <sheetData>
    <row r="1" spans="1:6" x14ac:dyDescent="0.3">
      <c r="A1" s="1" t="str">
        <f>HYPERLINK("#'Contents'!A1", "Back to Contents")</f>
        <v>Back to Contents</v>
      </c>
    </row>
    <row r="2" spans="1:6" ht="36" customHeight="1" x14ac:dyDescent="0.3">
      <c r="A2" s="93" t="s">
        <v>240</v>
      </c>
      <c r="B2" s="93"/>
      <c r="C2" s="93"/>
      <c r="D2" s="93"/>
      <c r="E2" s="93"/>
      <c r="F2" s="93"/>
    </row>
    <row r="3" spans="1:6" ht="15" thickBot="1" x14ac:dyDescent="0.35">
      <c r="F3" s="10"/>
    </row>
    <row r="4" spans="1:6" ht="17.399999999999999" thickTop="1" thickBot="1" x14ac:dyDescent="0.35">
      <c r="A4" s="27" t="s">
        <v>149</v>
      </c>
      <c r="B4" s="27" t="s">
        <v>150</v>
      </c>
      <c r="C4" s="28" t="s">
        <v>151</v>
      </c>
      <c r="D4" s="28" t="s">
        <v>235</v>
      </c>
      <c r="E4" s="28" t="s">
        <v>152</v>
      </c>
      <c r="F4" s="28" t="s">
        <v>153</v>
      </c>
    </row>
    <row r="5" spans="1:6" x14ac:dyDescent="0.3">
      <c r="A5" s="103" t="s">
        <v>233</v>
      </c>
      <c r="B5" s="44" t="s">
        <v>154</v>
      </c>
      <c r="C5" s="48">
        <v>-4.0000000000000001E-3</v>
      </c>
      <c r="D5" s="48">
        <v>3.0000000000000001E-3</v>
      </c>
      <c r="E5" s="48">
        <v>-1.244</v>
      </c>
      <c r="F5" s="48">
        <v>0.21299999999999999</v>
      </c>
    </row>
    <row r="6" spans="1:6" x14ac:dyDescent="0.3">
      <c r="A6" s="97"/>
      <c r="B6" s="20" t="s">
        <v>155</v>
      </c>
      <c r="C6" s="47">
        <v>-0.13200000000000001</v>
      </c>
      <c r="D6" s="47">
        <v>3.9E-2</v>
      </c>
      <c r="E6" s="47">
        <v>-3.36</v>
      </c>
      <c r="F6" s="47">
        <v>1E-3</v>
      </c>
    </row>
    <row r="7" spans="1:6" x14ac:dyDescent="0.3">
      <c r="A7" s="97"/>
      <c r="B7" s="17" t="s">
        <v>157</v>
      </c>
      <c r="C7" s="47">
        <v>-6.8000000000000005E-2</v>
      </c>
      <c r="D7" s="47">
        <v>3.3000000000000002E-2</v>
      </c>
      <c r="E7" s="47">
        <v>-2.0270000000000001</v>
      </c>
      <c r="F7" s="47">
        <v>4.2999999999999997E-2</v>
      </c>
    </row>
    <row r="8" spans="1:6" x14ac:dyDescent="0.3">
      <c r="A8" s="97"/>
      <c r="B8" s="17" t="s">
        <v>158</v>
      </c>
      <c r="C8" s="47">
        <v>6.0000000000000001E-3</v>
      </c>
      <c r="D8" s="47">
        <v>6.0000000000000001E-3</v>
      </c>
      <c r="E8" s="47">
        <v>0.98299999999999998</v>
      </c>
      <c r="F8" s="47">
        <v>0.32600000000000001</v>
      </c>
    </row>
    <row r="9" spans="1:6" x14ac:dyDescent="0.3">
      <c r="A9" s="104"/>
      <c r="B9" s="19" t="s">
        <v>159</v>
      </c>
      <c r="C9" s="49">
        <v>-1.2E-2</v>
      </c>
      <c r="D9" s="49">
        <v>6.0000000000000001E-3</v>
      </c>
      <c r="E9" s="49">
        <v>-2.0760000000000001</v>
      </c>
      <c r="F9" s="49">
        <v>3.7999999999999999E-2</v>
      </c>
    </row>
    <row r="10" spans="1:6" x14ac:dyDescent="0.3">
      <c r="A10" s="97" t="s">
        <v>234</v>
      </c>
      <c r="B10" s="20" t="s">
        <v>154</v>
      </c>
      <c r="C10" s="47">
        <v>3.0000000000000001E-3</v>
      </c>
      <c r="D10" s="47">
        <v>4.0000000000000001E-3</v>
      </c>
      <c r="E10" s="47">
        <v>0.91500000000000004</v>
      </c>
      <c r="F10" s="47">
        <v>0.36</v>
      </c>
    </row>
    <row r="11" spans="1:6" x14ac:dyDescent="0.3">
      <c r="A11" s="97"/>
      <c r="B11" s="20" t="s">
        <v>155</v>
      </c>
      <c r="C11" s="47">
        <v>-0.111</v>
      </c>
      <c r="D11" s="47">
        <v>4.9000000000000002E-2</v>
      </c>
      <c r="E11" s="47">
        <v>-2.2709999999999999</v>
      </c>
      <c r="F11" s="47">
        <v>2.3E-2</v>
      </c>
    </row>
    <row r="12" spans="1:6" x14ac:dyDescent="0.3">
      <c r="A12" s="97"/>
      <c r="B12" s="17" t="s">
        <v>157</v>
      </c>
      <c r="C12" s="47">
        <v>-9.8000000000000004E-2</v>
      </c>
      <c r="D12" s="47">
        <v>4.1000000000000002E-2</v>
      </c>
      <c r="E12" s="47">
        <v>-2.387</v>
      </c>
      <c r="F12" s="47">
        <v>1.7000000000000001E-2</v>
      </c>
    </row>
    <row r="13" spans="1:6" x14ac:dyDescent="0.3">
      <c r="A13" s="97"/>
      <c r="B13" s="17" t="s">
        <v>158</v>
      </c>
      <c r="C13" s="47">
        <v>-1.2E-2</v>
      </c>
      <c r="D13" s="47">
        <v>7.0000000000000001E-3</v>
      </c>
      <c r="E13" s="47">
        <v>-1.7569999999999999</v>
      </c>
      <c r="F13" s="47">
        <v>7.9000000000000001E-2</v>
      </c>
    </row>
    <row r="14" spans="1:6" ht="15" thickBot="1" x14ac:dyDescent="0.35">
      <c r="A14" s="105"/>
      <c r="B14" s="25" t="s">
        <v>159</v>
      </c>
      <c r="C14" s="46">
        <v>3.0000000000000001E-3</v>
      </c>
      <c r="D14" s="46">
        <v>4.0000000000000001E-3</v>
      </c>
      <c r="E14" s="46">
        <v>0.91500000000000004</v>
      </c>
      <c r="F14" s="46">
        <v>0.36</v>
      </c>
    </row>
    <row r="16" spans="1:6" x14ac:dyDescent="0.3">
      <c r="A16" s="94" t="s">
        <v>96</v>
      </c>
      <c r="B16" s="94"/>
      <c r="C16" s="94"/>
      <c r="D16" s="94"/>
      <c r="E16" s="94"/>
      <c r="F16" s="94"/>
    </row>
    <row r="17" spans="1:6" ht="57.9" customHeight="1" x14ac:dyDescent="0.3">
      <c r="A17" s="96" t="s">
        <v>160</v>
      </c>
      <c r="B17" s="96"/>
      <c r="C17" s="96"/>
      <c r="D17" s="96"/>
      <c r="E17" s="96"/>
      <c r="F17" s="96"/>
    </row>
    <row r="18" spans="1:6" ht="30" customHeight="1" x14ac:dyDescent="0.3">
      <c r="A18" s="101" t="s">
        <v>161</v>
      </c>
      <c r="B18" s="101"/>
      <c r="C18" s="101"/>
      <c r="D18" s="101"/>
      <c r="E18" s="101"/>
      <c r="F18" s="101"/>
    </row>
    <row r="19" spans="1:6" ht="49.5" customHeight="1" x14ac:dyDescent="0.3">
      <c r="A19" s="102" t="s">
        <v>162</v>
      </c>
      <c r="B19" s="102"/>
      <c r="C19" s="102"/>
      <c r="D19" s="102"/>
      <c r="E19" s="102"/>
      <c r="F19" s="102"/>
    </row>
    <row r="20" spans="1:6" ht="27.75" customHeight="1" x14ac:dyDescent="0.3">
      <c r="A20" s="101" t="s">
        <v>163</v>
      </c>
      <c r="B20" s="101"/>
      <c r="C20" s="101"/>
      <c r="D20" s="101"/>
      <c r="E20" s="101"/>
      <c r="F20" s="101"/>
    </row>
  </sheetData>
  <mergeCells count="8">
    <mergeCell ref="A2:F2"/>
    <mergeCell ref="A17:F17"/>
    <mergeCell ref="A18:F18"/>
    <mergeCell ref="A19:F19"/>
    <mergeCell ref="A20:F20"/>
    <mergeCell ref="A5:A9"/>
    <mergeCell ref="A10:A14"/>
    <mergeCell ref="A16:F16"/>
  </mergeCell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70"/>
  <sheetViews>
    <sheetView showGridLines="0" workbookViewId="0"/>
  </sheetViews>
  <sheetFormatPr defaultColWidth="11.44140625" defaultRowHeight="14.4" x14ac:dyDescent="0.3"/>
  <cols>
    <col min="1" max="1" width="30.6640625" customWidth="1"/>
    <col min="2" max="2" width="40.6640625" customWidth="1"/>
    <col min="3" max="3" width="25.6640625" customWidth="1"/>
    <col min="4" max="7" width="14.6640625" customWidth="1"/>
    <col min="8" max="8" width="17.6640625" customWidth="1"/>
  </cols>
  <sheetData>
    <row r="1" spans="1:8" x14ac:dyDescent="0.3">
      <c r="A1" s="1" t="str">
        <f>HYPERLINK("#'Contents'!A1", "Back to Contents")</f>
        <v>Back to Contents</v>
      </c>
    </row>
    <row r="2" spans="1:8" ht="18" customHeight="1" x14ac:dyDescent="0.3">
      <c r="A2" s="93" t="s">
        <v>241</v>
      </c>
      <c r="B2" s="94"/>
      <c r="C2" s="94"/>
      <c r="D2" s="94"/>
      <c r="E2" s="94"/>
      <c r="F2" s="94"/>
      <c r="G2" s="94"/>
      <c r="H2" s="94"/>
    </row>
    <row r="3" spans="1:8" ht="15" thickBot="1" x14ac:dyDescent="0.35">
      <c r="H3" s="9"/>
    </row>
    <row r="4" spans="1:8" ht="17.399999999999999" thickTop="1" thickBot="1" x14ac:dyDescent="0.35">
      <c r="A4" s="27" t="s">
        <v>183</v>
      </c>
      <c r="B4" s="27" t="s">
        <v>150</v>
      </c>
      <c r="C4" s="27" t="s">
        <v>184</v>
      </c>
      <c r="D4" s="28" t="s">
        <v>151</v>
      </c>
      <c r="E4" s="28" t="s">
        <v>243</v>
      </c>
      <c r="F4" s="28" t="s">
        <v>152</v>
      </c>
      <c r="G4" s="28" t="s">
        <v>153</v>
      </c>
      <c r="H4" s="86" t="s">
        <v>244</v>
      </c>
    </row>
    <row r="5" spans="1:8" x14ac:dyDescent="0.3">
      <c r="A5" s="112" t="s">
        <v>185</v>
      </c>
      <c r="B5" s="44" t="s">
        <v>155</v>
      </c>
      <c r="C5" s="54" t="s">
        <v>186</v>
      </c>
      <c r="D5" s="45">
        <v>-6.9000000000000006E-2</v>
      </c>
      <c r="E5" s="45">
        <v>6.7000000000000004E-2</v>
      </c>
      <c r="F5" s="45">
        <v>-1.018</v>
      </c>
      <c r="G5" s="45">
        <v>0.309</v>
      </c>
      <c r="H5" s="45">
        <v>1</v>
      </c>
    </row>
    <row r="6" spans="1:8" x14ac:dyDescent="0.3">
      <c r="A6" s="110"/>
      <c r="B6" s="19" t="s">
        <v>158</v>
      </c>
      <c r="C6" s="55" t="s">
        <v>186</v>
      </c>
      <c r="D6" s="49">
        <v>8.9999999999999993E-3</v>
      </c>
      <c r="E6" s="49">
        <v>8.9999999999999993E-3</v>
      </c>
      <c r="F6" s="49">
        <v>0.97199999999999998</v>
      </c>
      <c r="G6" s="49">
        <v>0.33100000000000002</v>
      </c>
      <c r="H6" s="49">
        <v>1</v>
      </c>
    </row>
    <row r="7" spans="1:8" x14ac:dyDescent="0.3">
      <c r="A7" s="113" t="s">
        <v>242</v>
      </c>
      <c r="B7" s="111" t="s">
        <v>155</v>
      </c>
      <c r="C7" s="53" t="s">
        <v>113</v>
      </c>
      <c r="D7" s="45">
        <v>0.157</v>
      </c>
      <c r="E7" s="45">
        <v>0.13200000000000001</v>
      </c>
      <c r="F7" s="45">
        <v>1.1890000000000001</v>
      </c>
      <c r="G7" s="45">
        <v>0.23400000000000001</v>
      </c>
      <c r="H7" s="45">
        <v>1</v>
      </c>
    </row>
    <row r="8" spans="1:8" x14ac:dyDescent="0.3">
      <c r="A8" s="109"/>
      <c r="B8" s="106"/>
      <c r="C8" s="53" t="s">
        <v>118</v>
      </c>
      <c r="D8" s="45">
        <v>0.19500000000000001</v>
      </c>
      <c r="E8" s="45">
        <v>0.129</v>
      </c>
      <c r="F8" s="45">
        <v>1.51</v>
      </c>
      <c r="G8" s="45">
        <v>0.13100000000000001</v>
      </c>
      <c r="H8" s="45">
        <v>1</v>
      </c>
    </row>
    <row r="9" spans="1:8" x14ac:dyDescent="0.3">
      <c r="A9" s="109"/>
      <c r="B9" s="106"/>
      <c r="C9" s="53" t="s">
        <v>123</v>
      </c>
      <c r="D9" s="45">
        <v>0.13600000000000001</v>
      </c>
      <c r="E9" s="45">
        <v>0.13100000000000001</v>
      </c>
      <c r="F9" s="45">
        <v>1.042</v>
      </c>
      <c r="G9" s="45">
        <v>0.29699999999999999</v>
      </c>
      <c r="H9" s="45">
        <v>1</v>
      </c>
    </row>
    <row r="10" spans="1:8" x14ac:dyDescent="0.3">
      <c r="A10" s="109"/>
      <c r="B10" s="106"/>
      <c r="C10" s="53" t="s">
        <v>128</v>
      </c>
      <c r="D10" s="45">
        <v>-2.1000000000000001E-2</v>
      </c>
      <c r="E10" s="45">
        <v>0.14299999999999999</v>
      </c>
      <c r="F10" s="45">
        <v>-0.14499999999999999</v>
      </c>
      <c r="G10" s="45">
        <v>0.88500000000000001</v>
      </c>
      <c r="H10" s="45">
        <v>1</v>
      </c>
    </row>
    <row r="11" spans="1:8" x14ac:dyDescent="0.3">
      <c r="A11" s="109"/>
      <c r="B11" s="109" t="s">
        <v>158</v>
      </c>
      <c r="C11" s="53" t="s">
        <v>113</v>
      </c>
      <c r="D11" s="45">
        <v>-2.8000000000000001E-2</v>
      </c>
      <c r="E11" s="45">
        <v>2.1000000000000001E-2</v>
      </c>
      <c r="F11" s="45">
        <v>-1.3440000000000001</v>
      </c>
      <c r="G11" s="45">
        <v>0.17899999999999999</v>
      </c>
      <c r="H11" s="45">
        <v>1</v>
      </c>
    </row>
    <row r="12" spans="1:8" x14ac:dyDescent="0.3">
      <c r="A12" s="109"/>
      <c r="B12" s="109"/>
      <c r="C12" s="53" t="s">
        <v>118</v>
      </c>
      <c r="D12" s="45">
        <v>-2.4E-2</v>
      </c>
      <c r="E12" s="45">
        <v>0.02</v>
      </c>
      <c r="F12" s="45">
        <v>-1.171</v>
      </c>
      <c r="G12" s="45">
        <v>0.24199999999999999</v>
      </c>
      <c r="H12" s="45">
        <v>1</v>
      </c>
    </row>
    <row r="13" spans="1:8" x14ac:dyDescent="0.3">
      <c r="A13" s="109"/>
      <c r="B13" s="109"/>
      <c r="C13" s="53" t="s">
        <v>123</v>
      </c>
      <c r="D13" s="45">
        <v>-2.9000000000000001E-2</v>
      </c>
      <c r="E13" s="45">
        <v>0.02</v>
      </c>
      <c r="F13" s="45">
        <v>-1.4339999999999999</v>
      </c>
      <c r="G13" s="45">
        <v>0.152</v>
      </c>
      <c r="H13" s="45">
        <v>1</v>
      </c>
    </row>
    <row r="14" spans="1:8" x14ac:dyDescent="0.3">
      <c r="A14" s="110"/>
      <c r="B14" s="110"/>
      <c r="C14" s="55" t="s">
        <v>128</v>
      </c>
      <c r="D14" s="49">
        <v>-2.4E-2</v>
      </c>
      <c r="E14" s="49">
        <v>0.02</v>
      </c>
      <c r="F14" s="49">
        <v>-1.1659999999999999</v>
      </c>
      <c r="G14" s="49">
        <v>0.24399999999999999</v>
      </c>
      <c r="H14" s="49">
        <v>1</v>
      </c>
    </row>
    <row r="15" spans="1:8" x14ac:dyDescent="0.3">
      <c r="A15" s="113" t="s">
        <v>187</v>
      </c>
      <c r="B15" s="23" t="s">
        <v>155</v>
      </c>
      <c r="C15" s="53" t="s">
        <v>40</v>
      </c>
      <c r="D15" s="45">
        <v>-4.3999999999999997E-2</v>
      </c>
      <c r="E15" s="45">
        <v>6.8000000000000005E-2</v>
      </c>
      <c r="F15" s="45">
        <v>-0.64400000000000002</v>
      </c>
      <c r="G15" s="45">
        <v>0.51900000000000002</v>
      </c>
      <c r="H15" s="45">
        <v>1</v>
      </c>
    </row>
    <row r="16" spans="1:8" x14ac:dyDescent="0.3">
      <c r="A16" s="110"/>
      <c r="B16" s="19" t="s">
        <v>158</v>
      </c>
      <c r="C16" s="55" t="s">
        <v>40</v>
      </c>
      <c r="D16" s="49">
        <v>1.6E-2</v>
      </c>
      <c r="E16" s="49">
        <v>8.9999999999999993E-3</v>
      </c>
      <c r="F16" s="49">
        <v>1.76</v>
      </c>
      <c r="G16" s="49">
        <v>7.8E-2</v>
      </c>
      <c r="H16" s="49">
        <v>1</v>
      </c>
    </row>
    <row r="17" spans="1:8" x14ac:dyDescent="0.3">
      <c r="A17" s="113" t="s">
        <v>188</v>
      </c>
      <c r="B17" s="23" t="s">
        <v>155</v>
      </c>
      <c r="C17" s="53" t="s">
        <v>189</v>
      </c>
      <c r="D17" s="45">
        <v>5.8999999999999997E-2</v>
      </c>
      <c r="E17" s="45">
        <v>0.121</v>
      </c>
      <c r="F17" s="45">
        <v>0.49199999999999999</v>
      </c>
      <c r="G17" s="45">
        <v>0.623</v>
      </c>
      <c r="H17" s="45">
        <v>1</v>
      </c>
    </row>
    <row r="18" spans="1:8" x14ac:dyDescent="0.3">
      <c r="A18" s="110"/>
      <c r="B18" s="19" t="s">
        <v>158</v>
      </c>
      <c r="C18" s="55" t="s">
        <v>189</v>
      </c>
      <c r="D18" s="49">
        <v>5.0000000000000001E-3</v>
      </c>
      <c r="E18" s="49">
        <v>1.6E-2</v>
      </c>
      <c r="F18" s="49">
        <v>0.28599999999999998</v>
      </c>
      <c r="G18" s="49">
        <v>0.77500000000000002</v>
      </c>
      <c r="H18" s="49">
        <v>1</v>
      </c>
    </row>
    <row r="19" spans="1:8" x14ac:dyDescent="0.3">
      <c r="A19" s="114" t="s">
        <v>190</v>
      </c>
      <c r="B19" s="111" t="s">
        <v>155</v>
      </c>
      <c r="C19" s="53">
        <v>2</v>
      </c>
      <c r="D19" s="45">
        <v>9.8000000000000004E-2</v>
      </c>
      <c r="E19" s="45">
        <v>0.115</v>
      </c>
      <c r="F19" s="45">
        <v>0.85099999999999998</v>
      </c>
      <c r="G19" s="45">
        <v>0.39500000000000002</v>
      </c>
      <c r="H19" s="45">
        <v>1</v>
      </c>
    </row>
    <row r="20" spans="1:8" x14ac:dyDescent="0.3">
      <c r="A20" s="115"/>
      <c r="B20" s="106"/>
      <c r="C20" s="53">
        <v>3</v>
      </c>
      <c r="D20" s="45">
        <v>-0.123</v>
      </c>
      <c r="E20" s="45">
        <v>0.109</v>
      </c>
      <c r="F20" s="45">
        <v>-1.129</v>
      </c>
      <c r="G20" s="45">
        <v>0.25900000000000001</v>
      </c>
      <c r="H20" s="45">
        <v>1</v>
      </c>
    </row>
    <row r="21" spans="1:8" x14ac:dyDescent="0.3">
      <c r="A21" s="115"/>
      <c r="B21" s="106"/>
      <c r="C21" s="53">
        <v>4</v>
      </c>
      <c r="D21" s="45">
        <v>-0.10199999999999999</v>
      </c>
      <c r="E21" s="45">
        <v>0.109</v>
      </c>
      <c r="F21" s="45">
        <v>-0.93500000000000005</v>
      </c>
      <c r="G21" s="45">
        <v>0.35</v>
      </c>
      <c r="H21" s="45">
        <v>1</v>
      </c>
    </row>
    <row r="22" spans="1:8" x14ac:dyDescent="0.3">
      <c r="A22" s="115"/>
      <c r="B22" s="106"/>
      <c r="C22" s="53" t="s">
        <v>69</v>
      </c>
      <c r="D22" s="45">
        <v>6.4000000000000001E-2</v>
      </c>
      <c r="E22" s="45">
        <v>0.108</v>
      </c>
      <c r="F22" s="45">
        <v>0.59099999999999997</v>
      </c>
      <c r="G22" s="45">
        <v>0.55400000000000005</v>
      </c>
      <c r="H22" s="45">
        <v>1</v>
      </c>
    </row>
    <row r="23" spans="1:8" x14ac:dyDescent="0.3">
      <c r="A23" s="115"/>
      <c r="B23" s="109" t="s">
        <v>158</v>
      </c>
      <c r="C23" s="53">
        <v>2</v>
      </c>
      <c r="D23" s="45">
        <v>-1.2E-2</v>
      </c>
      <c r="E23" s="45">
        <v>1.4999999999999999E-2</v>
      </c>
      <c r="F23" s="45">
        <v>-0.84</v>
      </c>
      <c r="G23" s="45">
        <v>0.40100000000000002</v>
      </c>
      <c r="H23" s="45">
        <v>1</v>
      </c>
    </row>
    <row r="24" spans="1:8" x14ac:dyDescent="0.3">
      <c r="A24" s="115"/>
      <c r="B24" s="109"/>
      <c r="C24" s="53">
        <v>3</v>
      </c>
      <c r="D24" s="45">
        <v>1.2E-2</v>
      </c>
      <c r="E24" s="45">
        <v>1.4E-2</v>
      </c>
      <c r="F24" s="45">
        <v>0.85099999999999998</v>
      </c>
      <c r="G24" s="45">
        <v>0.39500000000000002</v>
      </c>
      <c r="H24" s="45">
        <v>1</v>
      </c>
    </row>
    <row r="25" spans="1:8" x14ac:dyDescent="0.3">
      <c r="A25" s="115"/>
      <c r="B25" s="109"/>
      <c r="C25" s="53">
        <v>4</v>
      </c>
      <c r="D25" s="45">
        <v>6.0000000000000001E-3</v>
      </c>
      <c r="E25" s="45">
        <v>1.4E-2</v>
      </c>
      <c r="F25" s="45">
        <v>0.45100000000000001</v>
      </c>
      <c r="G25" s="45">
        <v>0.65200000000000002</v>
      </c>
      <c r="H25" s="45">
        <v>1</v>
      </c>
    </row>
    <row r="26" spans="1:8" x14ac:dyDescent="0.3">
      <c r="A26" s="116"/>
      <c r="B26" s="110"/>
      <c r="C26" s="55" t="s">
        <v>69</v>
      </c>
      <c r="D26" s="49">
        <v>-2.9000000000000001E-2</v>
      </c>
      <c r="E26" s="49">
        <v>1.4E-2</v>
      </c>
      <c r="F26" s="49">
        <v>-1.998</v>
      </c>
      <c r="G26" s="49">
        <v>4.5999999999999999E-2</v>
      </c>
      <c r="H26" s="49">
        <v>1</v>
      </c>
    </row>
    <row r="27" spans="1:8" ht="16.5" customHeight="1" x14ac:dyDescent="0.3">
      <c r="A27" s="108" t="s">
        <v>245</v>
      </c>
      <c r="B27" s="23" t="s">
        <v>155</v>
      </c>
      <c r="C27" s="53" t="s">
        <v>77</v>
      </c>
      <c r="D27" s="47">
        <v>-1.4999999999999999E-2</v>
      </c>
      <c r="E27" s="47">
        <v>0.08</v>
      </c>
      <c r="F27" s="47">
        <v>-0.185</v>
      </c>
      <c r="G27" s="47">
        <v>0.85299999999999998</v>
      </c>
      <c r="H27" s="47">
        <v>1</v>
      </c>
    </row>
    <row r="28" spans="1:8" x14ac:dyDescent="0.3">
      <c r="A28" s="104"/>
      <c r="B28" s="19" t="s">
        <v>158</v>
      </c>
      <c r="C28" s="55" t="s">
        <v>77</v>
      </c>
      <c r="D28" s="49">
        <v>7.0000000000000001E-3</v>
      </c>
      <c r="E28" s="49">
        <v>8.9999999999999993E-3</v>
      </c>
      <c r="F28" s="49">
        <v>0.752</v>
      </c>
      <c r="G28" s="49">
        <v>0.45200000000000001</v>
      </c>
      <c r="H28" s="49">
        <v>1</v>
      </c>
    </row>
    <row r="29" spans="1:8" x14ac:dyDescent="0.3">
      <c r="A29" s="108" t="s">
        <v>191</v>
      </c>
      <c r="B29" s="23" t="s">
        <v>155</v>
      </c>
      <c r="C29" s="56" t="s">
        <v>86</v>
      </c>
      <c r="D29" s="45">
        <v>3.5000000000000003E-2</v>
      </c>
      <c r="E29" s="45">
        <v>0.14099999999999999</v>
      </c>
      <c r="F29" s="45">
        <v>0.248</v>
      </c>
      <c r="G29" s="45">
        <v>0.80400000000000005</v>
      </c>
      <c r="H29" s="45">
        <v>1</v>
      </c>
    </row>
    <row r="30" spans="1:8" x14ac:dyDescent="0.3">
      <c r="A30" s="104"/>
      <c r="B30" s="59" t="s">
        <v>158</v>
      </c>
      <c r="C30" s="55" t="s">
        <v>86</v>
      </c>
      <c r="D30" s="49">
        <v>5.0000000000000001E-3</v>
      </c>
      <c r="E30" s="49">
        <v>1.4999999999999999E-2</v>
      </c>
      <c r="F30" s="49">
        <v>0.30399999999999999</v>
      </c>
      <c r="G30" s="49">
        <v>0.76100000000000001</v>
      </c>
      <c r="H30" s="49">
        <v>1</v>
      </c>
    </row>
    <row r="31" spans="1:8" x14ac:dyDescent="0.3">
      <c r="A31" s="15"/>
      <c r="B31" s="57"/>
      <c r="C31" s="53"/>
      <c r="D31" s="45"/>
      <c r="E31" s="45"/>
      <c r="F31" s="45"/>
      <c r="G31" s="45"/>
      <c r="H31" s="45"/>
    </row>
    <row r="32" spans="1:8" x14ac:dyDescent="0.3">
      <c r="A32" s="15" t="s">
        <v>96</v>
      </c>
      <c r="B32" s="17"/>
      <c r="C32" s="53"/>
      <c r="D32" s="45"/>
      <c r="E32" s="45"/>
      <c r="F32" s="45"/>
      <c r="G32" s="45"/>
      <c r="H32" s="45"/>
    </row>
    <row r="33" spans="1:8" ht="42" customHeight="1" x14ac:dyDescent="0.3">
      <c r="A33" s="96" t="s">
        <v>160</v>
      </c>
      <c r="B33" s="96"/>
      <c r="C33" s="96"/>
      <c r="D33" s="96"/>
      <c r="E33" s="96"/>
      <c r="F33" s="96"/>
      <c r="G33" s="96"/>
      <c r="H33" s="96"/>
    </row>
    <row r="34" spans="1:8" ht="29.4" customHeight="1" x14ac:dyDescent="0.3">
      <c r="A34" s="117" t="s">
        <v>192</v>
      </c>
      <c r="B34" s="117"/>
      <c r="C34" s="117"/>
      <c r="D34" s="117"/>
      <c r="E34" s="117"/>
      <c r="F34" s="117"/>
      <c r="G34" s="117"/>
      <c r="H34" s="117"/>
    </row>
    <row r="35" spans="1:8" ht="14.4" customHeight="1" x14ac:dyDescent="0.3">
      <c r="A35" s="96" t="s">
        <v>193</v>
      </c>
      <c r="B35" s="96"/>
      <c r="C35" s="96"/>
      <c r="D35" s="96"/>
      <c r="E35" s="96"/>
      <c r="F35" s="96"/>
      <c r="G35" s="96"/>
      <c r="H35" s="96"/>
    </row>
    <row r="36" spans="1:8" ht="30" customHeight="1" x14ac:dyDescent="0.3">
      <c r="A36" s="97" t="s">
        <v>194</v>
      </c>
      <c r="B36" s="97"/>
      <c r="C36" s="97"/>
      <c r="D36" s="97"/>
      <c r="E36" s="97"/>
      <c r="F36" s="97"/>
      <c r="G36" s="97"/>
      <c r="H36" s="97"/>
    </row>
    <row r="37" spans="1:8" ht="15" customHeight="1" x14ac:dyDescent="0.3">
      <c r="A37" s="94" t="s">
        <v>195</v>
      </c>
      <c r="B37" s="94"/>
      <c r="C37" s="94"/>
      <c r="D37" s="94"/>
      <c r="E37" s="94"/>
      <c r="F37" s="94"/>
      <c r="G37" s="94"/>
      <c r="H37" s="94"/>
    </row>
    <row r="38" spans="1:8" x14ac:dyDescent="0.3">
      <c r="A38" s="94" t="s">
        <v>196</v>
      </c>
      <c r="B38" s="94"/>
      <c r="C38" s="94"/>
      <c r="D38" s="94"/>
      <c r="E38" s="94"/>
      <c r="F38" s="94"/>
      <c r="G38" s="94"/>
      <c r="H38" s="94"/>
    </row>
    <row r="39" spans="1:8" ht="30" customHeight="1" x14ac:dyDescent="0.3">
      <c r="A39" s="94" t="s">
        <v>197</v>
      </c>
      <c r="B39" s="94"/>
      <c r="C39" s="94"/>
      <c r="D39" s="94"/>
      <c r="E39" s="94"/>
      <c r="F39" s="94"/>
      <c r="G39" s="94"/>
      <c r="H39" s="94"/>
    </row>
    <row r="40" spans="1:8" ht="15" customHeight="1" x14ac:dyDescent="0.3">
      <c r="A40" s="97" t="s">
        <v>198</v>
      </c>
      <c r="B40" s="97"/>
      <c r="C40" s="97"/>
      <c r="D40" s="97"/>
      <c r="E40" s="97"/>
      <c r="F40" s="97"/>
      <c r="G40" s="97"/>
      <c r="H40" s="97"/>
    </row>
    <row r="41" spans="1:8" ht="15" customHeight="1" x14ac:dyDescent="0.3">
      <c r="A41" s="97" t="s">
        <v>199</v>
      </c>
      <c r="B41" s="97"/>
      <c r="C41" s="97"/>
      <c r="D41" s="97"/>
      <c r="E41" s="97"/>
      <c r="F41" s="97"/>
      <c r="G41" s="97"/>
      <c r="H41" s="97"/>
    </row>
    <row r="42" spans="1:8" x14ac:dyDescent="0.3">
      <c r="A42" s="15"/>
      <c r="B42" s="17"/>
      <c r="C42" s="17"/>
      <c r="D42" s="47"/>
      <c r="E42" s="47"/>
      <c r="F42" s="47"/>
      <c r="G42" s="47"/>
      <c r="H42" s="6"/>
    </row>
    <row r="43" spans="1:8" x14ac:dyDescent="0.3">
      <c r="A43" s="15"/>
      <c r="B43" s="17"/>
      <c r="C43" s="17"/>
      <c r="D43" s="47"/>
      <c r="E43" s="47"/>
      <c r="F43" s="47"/>
      <c r="G43" s="47"/>
      <c r="H43" s="6"/>
    </row>
    <row r="44" spans="1:8" x14ac:dyDescent="0.3">
      <c r="A44" s="15"/>
      <c r="B44" s="17"/>
      <c r="C44" s="17"/>
      <c r="D44" s="47"/>
      <c r="E44" s="47"/>
      <c r="F44" s="47"/>
      <c r="G44" s="47"/>
      <c r="H44" s="6"/>
    </row>
    <row r="45" spans="1:8" x14ac:dyDescent="0.3">
      <c r="A45" s="15"/>
      <c r="B45" s="17"/>
      <c r="C45" s="17"/>
      <c r="D45" s="47"/>
      <c r="E45" s="47"/>
      <c r="F45" s="47"/>
      <c r="G45" s="47"/>
      <c r="H45" s="6"/>
    </row>
    <row r="46" spans="1:8" x14ac:dyDescent="0.3">
      <c r="A46" s="15"/>
      <c r="B46" s="17"/>
      <c r="C46" s="17"/>
      <c r="D46" s="47"/>
      <c r="E46" s="47"/>
      <c r="F46" s="47"/>
      <c r="G46" s="47"/>
      <c r="H46" s="6"/>
    </row>
    <row r="47" spans="1:8" x14ac:dyDescent="0.3">
      <c r="A47" s="15"/>
      <c r="B47" s="17"/>
      <c r="C47" s="17"/>
      <c r="D47" s="47"/>
      <c r="E47" s="47"/>
      <c r="F47" s="47"/>
      <c r="G47" s="47"/>
      <c r="H47" s="6"/>
    </row>
    <row r="67" ht="43.5" customHeight="1" x14ac:dyDescent="0.3"/>
    <row r="68" ht="14.4" customHeight="1" x14ac:dyDescent="0.3"/>
    <row r="69" ht="30" customHeight="1" x14ac:dyDescent="0.3"/>
    <row r="70" ht="30" customHeight="1" x14ac:dyDescent="0.3"/>
  </sheetData>
  <mergeCells count="21">
    <mergeCell ref="A40:H40"/>
    <mergeCell ref="A41:H41"/>
    <mergeCell ref="A34:H34"/>
    <mergeCell ref="A36:H36"/>
    <mergeCell ref="A39:H39"/>
    <mergeCell ref="A38:H38"/>
    <mergeCell ref="A37:H37"/>
    <mergeCell ref="A35:H35"/>
    <mergeCell ref="B11:B14"/>
    <mergeCell ref="B19:B22"/>
    <mergeCell ref="B23:B26"/>
    <mergeCell ref="A33:H33"/>
    <mergeCell ref="A2:H2"/>
    <mergeCell ref="A5:A6"/>
    <mergeCell ref="A7:A14"/>
    <mergeCell ref="A15:A16"/>
    <mergeCell ref="A17:A18"/>
    <mergeCell ref="A19:A26"/>
    <mergeCell ref="A27:A28"/>
    <mergeCell ref="A29:A30"/>
    <mergeCell ref="B7:B10"/>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B4004B8256584581CFEAE9FB9024D1" ma:contentTypeVersion="6" ma:contentTypeDescription="Create a new document." ma:contentTypeScope="" ma:versionID="36f5898ccddcec9f643c01e654dec34a">
  <xsd:schema xmlns:xsd="http://www.w3.org/2001/XMLSchema" xmlns:xs="http://www.w3.org/2001/XMLSchema" xmlns:p="http://schemas.microsoft.com/office/2006/metadata/properties" xmlns:ns2="4499dc2f-861f-436d-afd5-689b0dd825e6" xmlns:ns3="53668f8d-1e49-450c-b720-df1fd2d62487" targetNamespace="http://schemas.microsoft.com/office/2006/metadata/properties" ma:root="true" ma:fieldsID="7bf4f2acce7d6fc6e41636e6f5a1c1fb" ns2:_="" ns3:_="">
    <xsd:import namespace="4499dc2f-861f-436d-afd5-689b0dd825e6"/>
    <xsd:import namespace="53668f8d-1e49-450c-b720-df1fd2d6248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499dc2f-861f-436d-afd5-689b0dd825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3668f8d-1e49-450c-b720-df1fd2d6248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4B85F81-DF5F-4018-9E76-821D5A55F3C8}">
  <ds:schemaRefs>
    <ds:schemaRef ds:uri="http://schemas.microsoft.com/sharepoint/v3/contenttype/forms"/>
  </ds:schemaRefs>
</ds:datastoreItem>
</file>

<file path=customXml/itemProps2.xml><?xml version="1.0" encoding="utf-8"?>
<ds:datastoreItem xmlns:ds="http://schemas.openxmlformats.org/officeDocument/2006/customXml" ds:itemID="{EC65891D-6A8D-4A44-A097-C7CFF07032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499dc2f-861f-436d-afd5-689b0dd825e6"/>
    <ds:schemaRef ds:uri="53668f8d-1e49-450c-b720-df1fd2d6248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A272881-AABA-4A07-858D-8DEA9664AA1A}">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Prevalence of ongoing symptoms following coronavirus (COVID-19) infection in the UK</dc:title>
  <dc:subject/>
  <dc:creator>Boswoma_2000250</dc:creator>
  <cp:keywords/>
  <dc:description/>
  <cp:lastModifiedBy>Ayoubkhani, Daniel</cp:lastModifiedBy>
  <cp:revision/>
  <dcterms:created xsi:type="dcterms:W3CDTF">2021-09-21T16:44:56Z</dcterms:created>
  <dcterms:modified xsi:type="dcterms:W3CDTF">2021-10-22T13:47:23Z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0x01010038B4004B8256584581CFEAE9FB9024D1</vt:lpwstr>
  </property>
  <property fmtid="{D5CDD505-2E9C-101B-9397-08002B2CF9AE}" pid="3" name="Order">
    <vt:r8>992400</vt:r8>
  </property>
  <property fmtid="{D5CDD505-2E9C-101B-9397-08002B2CF9AE}" pid="4" name="WorkflowChangePath">
    <vt:lpwstr>2395d2b5-5d32-40ac-981b-f5f663b5fc40,2;2395d2b5-5d32-40ac-981b-f5f663b5fc40,3;</vt:lpwstr>
  </property>
</Properties>
</file>